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2 год\1 полугодие 2022\"/>
    </mc:Choice>
  </mc:AlternateContent>
  <bookViews>
    <workbookView xWindow="0" yWindow="0" windowWidth="28800" windowHeight="11700"/>
  </bookViews>
  <sheets>
    <sheet name="1 полугодие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17" i="4"/>
  <c r="C40" i="4" l="1"/>
  <c r="E37" i="4"/>
  <c r="D54" i="4" l="1"/>
  <c r="C54" i="4"/>
  <c r="E53" i="4"/>
  <c r="C43" i="4" l="1"/>
  <c r="E36" i="4"/>
  <c r="D58" i="4"/>
  <c r="C58" i="4"/>
  <c r="D56" i="4"/>
  <c r="C56" i="4"/>
  <c r="D50" i="4"/>
  <c r="C50" i="4"/>
  <c r="D45" i="4"/>
  <c r="C45" i="4"/>
  <c r="D43" i="4"/>
  <c r="D40" i="4"/>
  <c r="D33" i="4"/>
  <c r="C33" i="4"/>
  <c r="D31" i="4"/>
  <c r="C31" i="4"/>
  <c r="D26" i="4"/>
  <c r="C26" i="4"/>
  <c r="D19" i="4"/>
  <c r="C19" i="4"/>
  <c r="D14" i="4"/>
  <c r="C14" i="4"/>
  <c r="E8" i="4"/>
  <c r="E9" i="4"/>
  <c r="E10" i="4"/>
  <c r="E11" i="4"/>
  <c r="E12" i="4"/>
  <c r="E13" i="4"/>
  <c r="E15" i="4"/>
  <c r="E16" i="4"/>
  <c r="E18" i="4"/>
  <c r="E20" i="4"/>
  <c r="E21" i="4"/>
  <c r="E23" i="4"/>
  <c r="E24" i="4"/>
  <c r="E25" i="4"/>
  <c r="E27" i="4"/>
  <c r="E28" i="4"/>
  <c r="E29" i="4"/>
  <c r="E30" i="4"/>
  <c r="E32" i="4"/>
  <c r="E34" i="4"/>
  <c r="E35" i="4"/>
  <c r="E38" i="4"/>
  <c r="E39" i="4"/>
  <c r="E41" i="4"/>
  <c r="E42" i="4"/>
  <c r="E44" i="4"/>
  <c r="E46" i="4"/>
  <c r="E47" i="4"/>
  <c r="E48" i="4"/>
  <c r="E49" i="4"/>
  <c r="E51" i="4"/>
  <c r="E52" i="4"/>
  <c r="E55" i="4"/>
  <c r="E57" i="4"/>
  <c r="E7" i="4"/>
  <c r="E50" i="4" l="1"/>
  <c r="E31" i="4"/>
  <c r="D59" i="4"/>
  <c r="E19" i="4"/>
  <c r="C59" i="4"/>
  <c r="E58" i="4"/>
  <c r="E56" i="4"/>
  <c r="E54" i="4"/>
  <c r="E45" i="4"/>
  <c r="E43" i="4"/>
  <c r="E33" i="4"/>
  <c r="E26" i="4"/>
  <c r="E14" i="4"/>
  <c r="E59" i="4" l="1"/>
  <c r="E40" i="4"/>
</calcChain>
</file>

<file path=xl/sharedStrings.xml><?xml version="1.0" encoding="utf-8"?>
<sst xmlns="http://schemas.openxmlformats.org/spreadsheetml/2006/main" count="105" uniqueCount="105">
  <si>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</si>
  <si>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</si>
  <si>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</si>
  <si>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</si>
  <si>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</si>
  <si>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</si>
  <si>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</si>
  <si>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</si>
  <si>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</si>
  <si>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</si>
  <si>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</si>
  <si>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</si>
  <si>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</si>
  <si>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</si>
  <si>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</si>
  <si>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</si>
  <si>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</si>
  <si>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</si>
  <si>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</si>
  <si>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</si>
  <si>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</si>
  <si>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</si>
  <si>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</si>
  <si>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</si>
  <si>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</si>
  <si>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</si>
  <si>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</si>
  <si>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</si>
  <si>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</si>
  <si>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</si>
  <si>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</si>
  <si>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</si>
  <si>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</si>
  <si>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</si>
  <si>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</si>
  <si>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</si>
  <si>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</si>
  <si>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</si>
  <si>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</si>
  <si>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</si>
  <si>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</si>
  <si>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</si>
  <si>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</si>
  <si>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</si>
  <si>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</si>
  <si>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</si>
  <si>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</si>
  <si>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</si>
  <si>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</si>
  <si>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</si>
  <si>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</si>
  <si>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</si>
  <si>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</si>
  <si>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</si>
  <si>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</si>
  <si>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</si>
  <si>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</si>
  <si>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</si>
  <si>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</si>
  <si>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</si>
  <si>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</si>
  <si>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</si>
  <si>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</si>
  <si>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</si>
  <si>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</si>
  <si>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</si>
  <si>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</si>
  <si>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</si>
  <si>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</si>
  <si>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</si>
  <si>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</si>
  <si>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</si>
  <si>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</si>
  <si>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</si>
  <si>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</si>
  <si>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</si>
  <si>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</si>
  <si>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</si>
  <si>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</si>
  <si>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</si>
  <si>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</si>
  <si>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</si>
  <si>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</si>
  <si>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</si>
  <si>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</si>
  <si>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</si>
  <si>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</si>
  <si>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</si>
  <si>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</si>
  <si>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</si>
  <si>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</si>
  <si>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</si>
  <si>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</si>
  <si>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</si>
  <si>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</si>
  <si>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</si>
  <si>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</si>
  <si>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</si>
  <si>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Уточненные плановые назначения на 2022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</si>
  <si>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</si>
  <si>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</si>
  <si>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</si>
  <si>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>Лесное хозяйство</t>
  </si>
  <si>
    <t xml:space="preserve">Сведения об исполнении  бюджета города Нижневартовска  в разрезе разделов и подразделов классификации расходов  бюджета за первое полугодие 2022 года </t>
  </si>
  <si>
    <t>Исполнено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</si>
</sst>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vertical="center" wrapText="1" shrinkToFit="1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vertical="center" wrapText="1" shrinkToFit="1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vertical="center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0" fontId="2" fillId="0" borderId="4" xfId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3" zoomScale="70" zoomScaleNormal="70" workbookViewId="0">
      <selection activeCell="C30" sqref="C30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6" x14ac:dyDescent="0.3">
      <c r="A1" s="1"/>
      <c r="B1" s="6"/>
      <c r="C1" s="2"/>
      <c r="D1" s="39" t="s">
        <v>91</v>
      </c>
      <c r="E1" s="39"/>
    </row>
    <row r="2" spans="1:6" ht="51" customHeight="1" x14ac:dyDescent="0.3">
      <c r="A2" s="36" t="s">
        <v>103</v>
      </c>
      <c r="B2" s="36"/>
      <c r="C2" s="36"/>
      <c r="D2" s="36"/>
      <c r="E2" s="36"/>
      <c r="F2" s="26"/>
    </row>
    <row r="3" spans="1:6" x14ac:dyDescent="0.3">
      <c r="A3" s="4"/>
      <c r="B3" s="7"/>
      <c r="C3" s="27"/>
      <c r="D3" s="27"/>
      <c r="E3" s="26"/>
      <c r="F3" s="26"/>
    </row>
    <row r="4" spans="1:6" x14ac:dyDescent="0.3">
      <c r="A4" s="4"/>
      <c r="B4" s="7"/>
      <c r="C4" s="27"/>
      <c r="D4" s="40" t="s">
        <v>92</v>
      </c>
      <c r="E4" s="40"/>
      <c r="F4" s="26"/>
    </row>
    <row r="5" spans="1:6" ht="73.5" customHeight="1" x14ac:dyDescent="0.3">
      <c r="A5" s="9" t="s">
        <v>89</v>
      </c>
      <c r="B5" s="10" t="s">
        <v>90</v>
      </c>
      <c r="C5" s="9" t="s">
        <v>98</v>
      </c>
      <c r="D5" s="9" t="s">
        <v>104</v>
      </c>
      <c r="E5" s="9" t="s">
        <v>95</v>
      </c>
      <c r="F5" s="26"/>
    </row>
    <row r="6" spans="1:6" s="15" customFormat="1" x14ac:dyDescent="0.3">
      <c r="A6" s="11">
        <v>1</v>
      </c>
      <c r="B6" s="12">
        <v>2</v>
      </c>
      <c r="C6" s="13">
        <v>3</v>
      </c>
      <c r="D6" s="14">
        <v>4</v>
      </c>
      <c r="E6" s="28">
        <v>5</v>
      </c>
      <c r="F6" s="29"/>
    </row>
    <row r="7" spans="1:6" ht="37.5" x14ac:dyDescent="0.3">
      <c r="A7" s="11" t="s">
        <v>49</v>
      </c>
      <c r="B7" s="16" t="s">
        <v>48</v>
      </c>
      <c r="C7" s="30">
        <v>9969.2999999999993</v>
      </c>
      <c r="D7" s="25">
        <v>4047.42</v>
      </c>
      <c r="E7" s="17">
        <f>ROUND(D7/C7*100,1)</f>
        <v>40.6</v>
      </c>
      <c r="F7" s="26"/>
    </row>
    <row r="8" spans="1:6" ht="56.25" x14ac:dyDescent="0.3">
      <c r="A8" s="11" t="s">
        <v>50</v>
      </c>
      <c r="B8" s="16" t="s">
        <v>47</v>
      </c>
      <c r="C8" s="31">
        <v>45157.64</v>
      </c>
      <c r="D8" s="32">
        <v>24520.32</v>
      </c>
      <c r="E8" s="17">
        <f t="shared" ref="E8:E59" si="0">ROUND(D8/C8*100,1)</f>
        <v>54.3</v>
      </c>
      <c r="F8" s="26"/>
    </row>
    <row r="9" spans="1:6" ht="62.25" customHeight="1" x14ac:dyDescent="0.3">
      <c r="A9" s="11" t="s">
        <v>51</v>
      </c>
      <c r="B9" s="16" t="s">
        <v>46</v>
      </c>
      <c r="C9" s="30">
        <v>711392.28</v>
      </c>
      <c r="D9" s="25">
        <v>374670.32</v>
      </c>
      <c r="E9" s="17">
        <f t="shared" si="0"/>
        <v>52.7</v>
      </c>
      <c r="F9" s="26"/>
    </row>
    <row r="10" spans="1:6" x14ac:dyDescent="0.3">
      <c r="A10" s="11" t="s">
        <v>52</v>
      </c>
      <c r="B10" s="16" t="s">
        <v>45</v>
      </c>
      <c r="C10" s="30">
        <v>31.6</v>
      </c>
      <c r="D10" s="18">
        <v>4.9000000000000004</v>
      </c>
      <c r="E10" s="17">
        <f t="shared" si="0"/>
        <v>15.5</v>
      </c>
      <c r="F10" s="26"/>
    </row>
    <row r="11" spans="1:6" ht="44.25" customHeight="1" x14ac:dyDescent="0.3">
      <c r="A11" s="11" t="s">
        <v>53</v>
      </c>
      <c r="B11" s="16" t="s">
        <v>44</v>
      </c>
      <c r="C11" s="30">
        <v>142180.24</v>
      </c>
      <c r="D11" s="25">
        <v>76131.39</v>
      </c>
      <c r="E11" s="17">
        <f t="shared" si="0"/>
        <v>53.5</v>
      </c>
      <c r="F11" s="26"/>
    </row>
    <row r="12" spans="1:6" x14ac:dyDescent="0.3">
      <c r="A12" s="11" t="s">
        <v>54</v>
      </c>
      <c r="B12" s="16" t="s">
        <v>43</v>
      </c>
      <c r="C12" s="30">
        <v>17481.830000000002</v>
      </c>
      <c r="D12" s="18">
        <v>0</v>
      </c>
      <c r="E12" s="17">
        <f t="shared" si="0"/>
        <v>0</v>
      </c>
      <c r="F12" s="26"/>
    </row>
    <row r="13" spans="1:6" x14ac:dyDescent="0.3">
      <c r="A13" s="11" t="s">
        <v>55</v>
      </c>
      <c r="B13" s="16" t="s">
        <v>42</v>
      </c>
      <c r="C13" s="30">
        <v>604350.61</v>
      </c>
      <c r="D13" s="25">
        <v>288113.2</v>
      </c>
      <c r="E13" s="17">
        <f t="shared" si="0"/>
        <v>47.7</v>
      </c>
      <c r="F13" s="26"/>
    </row>
    <row r="14" spans="1:6" x14ac:dyDescent="0.3">
      <c r="A14" s="19" t="s">
        <v>56</v>
      </c>
      <c r="B14" s="20" t="s">
        <v>41</v>
      </c>
      <c r="C14" s="21">
        <f>SUM(C7:C13)</f>
        <v>1530563.5</v>
      </c>
      <c r="D14" s="22">
        <f>SUM(D7:D13)</f>
        <v>767487.55</v>
      </c>
      <c r="E14" s="23">
        <f t="shared" si="0"/>
        <v>50.1</v>
      </c>
      <c r="F14" s="26"/>
    </row>
    <row r="15" spans="1:6" x14ac:dyDescent="0.3">
      <c r="A15" s="11" t="s">
        <v>57</v>
      </c>
      <c r="B15" s="16" t="s">
        <v>40</v>
      </c>
      <c r="C15" s="24">
        <v>27028.3</v>
      </c>
      <c r="D15" s="25">
        <v>14301.44</v>
      </c>
      <c r="E15" s="17">
        <f t="shared" si="0"/>
        <v>52.9</v>
      </c>
      <c r="F15" s="26"/>
    </row>
    <row r="16" spans="1:6" ht="36" customHeight="1" x14ac:dyDescent="0.3">
      <c r="A16" s="11" t="s">
        <v>58</v>
      </c>
      <c r="B16" s="16" t="s">
        <v>39</v>
      </c>
      <c r="C16" s="24">
        <v>187314.13</v>
      </c>
      <c r="D16" s="25">
        <v>72751.45</v>
      </c>
      <c r="E16" s="17">
        <f t="shared" si="0"/>
        <v>38.799999999999997</v>
      </c>
      <c r="F16" s="26"/>
    </row>
    <row r="17" spans="1:6" ht="55.5" customHeight="1" x14ac:dyDescent="0.3">
      <c r="A17" s="11" t="s">
        <v>99</v>
      </c>
      <c r="B17" s="16" t="s">
        <v>100</v>
      </c>
      <c r="C17" s="24">
        <v>17174.57</v>
      </c>
      <c r="D17" s="25">
        <v>0</v>
      </c>
      <c r="E17" s="17">
        <f t="shared" si="0"/>
        <v>0</v>
      </c>
      <c r="F17" s="26"/>
    </row>
    <row r="18" spans="1:6" ht="37.5" x14ac:dyDescent="0.3">
      <c r="A18" s="11" t="s">
        <v>59</v>
      </c>
      <c r="B18" s="16" t="s">
        <v>38</v>
      </c>
      <c r="C18" s="24">
        <v>15467.73</v>
      </c>
      <c r="D18" s="18">
        <v>240.94</v>
      </c>
      <c r="E18" s="17">
        <f t="shared" si="0"/>
        <v>1.6</v>
      </c>
      <c r="F18" s="26"/>
    </row>
    <row r="19" spans="1:6" ht="37.5" x14ac:dyDescent="0.3">
      <c r="A19" s="19" t="s">
        <v>60</v>
      </c>
      <c r="B19" s="20" t="s">
        <v>37</v>
      </c>
      <c r="C19" s="21">
        <f>SUM(C15:C18)</f>
        <v>246984.73</v>
      </c>
      <c r="D19" s="22">
        <f>SUM(D15:D18)</f>
        <v>87293.83</v>
      </c>
      <c r="E19" s="23">
        <f t="shared" si="0"/>
        <v>35.299999999999997</v>
      </c>
      <c r="F19" s="26"/>
    </row>
    <row r="20" spans="1:6" x14ac:dyDescent="0.3">
      <c r="A20" s="11" t="s">
        <v>61</v>
      </c>
      <c r="B20" s="16" t="s">
        <v>36</v>
      </c>
      <c r="C20" s="30">
        <v>11379.5</v>
      </c>
      <c r="D20" s="25">
        <v>3982.9</v>
      </c>
      <c r="E20" s="17">
        <f t="shared" si="0"/>
        <v>35</v>
      </c>
      <c r="F20" s="26"/>
    </row>
    <row r="21" spans="1:6" x14ac:dyDescent="0.3">
      <c r="A21" s="11" t="s">
        <v>62</v>
      </c>
      <c r="B21" s="16" t="s">
        <v>35</v>
      </c>
      <c r="C21" s="30">
        <v>130306.7</v>
      </c>
      <c r="D21" s="25">
        <v>74111.17</v>
      </c>
      <c r="E21" s="17">
        <f t="shared" si="0"/>
        <v>56.9</v>
      </c>
      <c r="F21" s="26"/>
    </row>
    <row r="22" spans="1:6" x14ac:dyDescent="0.3">
      <c r="A22" s="11" t="s">
        <v>101</v>
      </c>
      <c r="B22" s="16" t="s">
        <v>102</v>
      </c>
      <c r="C22" s="30">
        <v>18992.13</v>
      </c>
      <c r="D22" s="25">
        <v>4493.53</v>
      </c>
      <c r="E22" s="17">
        <f t="shared" si="0"/>
        <v>23.7</v>
      </c>
      <c r="F22" s="26"/>
    </row>
    <row r="23" spans="1:6" x14ac:dyDescent="0.3">
      <c r="A23" s="11" t="s">
        <v>63</v>
      </c>
      <c r="B23" s="16" t="s">
        <v>34</v>
      </c>
      <c r="C23" s="30">
        <v>699766.2</v>
      </c>
      <c r="D23" s="25">
        <v>311519.77</v>
      </c>
      <c r="E23" s="17">
        <f t="shared" si="0"/>
        <v>44.5</v>
      </c>
      <c r="F23" s="26"/>
    </row>
    <row r="24" spans="1:6" x14ac:dyDescent="0.3">
      <c r="A24" s="11" t="s">
        <v>64</v>
      </c>
      <c r="B24" s="16" t="s">
        <v>33</v>
      </c>
      <c r="C24" s="30">
        <v>1958335.34</v>
      </c>
      <c r="D24" s="25">
        <v>732977.58</v>
      </c>
      <c r="E24" s="17">
        <f t="shared" si="0"/>
        <v>37.4</v>
      </c>
      <c r="F24" s="26"/>
    </row>
    <row r="25" spans="1:6" x14ac:dyDescent="0.3">
      <c r="A25" s="11" t="s">
        <v>65</v>
      </c>
      <c r="B25" s="16" t="s">
        <v>32</v>
      </c>
      <c r="C25" s="30">
        <v>234629.84</v>
      </c>
      <c r="D25" s="25">
        <v>82718.75</v>
      </c>
      <c r="E25" s="17">
        <f t="shared" si="0"/>
        <v>35.299999999999997</v>
      </c>
      <c r="F25" s="26"/>
    </row>
    <row r="26" spans="1:6" x14ac:dyDescent="0.3">
      <c r="A26" s="19" t="s">
        <v>66</v>
      </c>
      <c r="B26" s="20" t="s">
        <v>31</v>
      </c>
      <c r="C26" s="21">
        <f>SUM(C20:C25)</f>
        <v>3053409.71</v>
      </c>
      <c r="D26" s="22">
        <f>SUM(D20:D25)</f>
        <v>1209803.7</v>
      </c>
      <c r="E26" s="23">
        <f t="shared" si="0"/>
        <v>39.6</v>
      </c>
      <c r="F26" s="26"/>
    </row>
    <row r="27" spans="1:6" x14ac:dyDescent="0.3">
      <c r="A27" s="11" t="s">
        <v>67</v>
      </c>
      <c r="B27" s="16" t="s">
        <v>30</v>
      </c>
      <c r="C27" s="24">
        <v>419678.73</v>
      </c>
      <c r="D27" s="25">
        <v>21907.79</v>
      </c>
      <c r="E27" s="17">
        <f t="shared" si="0"/>
        <v>5.2</v>
      </c>
      <c r="F27" s="26"/>
    </row>
    <row r="28" spans="1:6" x14ac:dyDescent="0.3">
      <c r="A28" s="11" t="s">
        <v>68</v>
      </c>
      <c r="B28" s="16" t="s">
        <v>29</v>
      </c>
      <c r="C28" s="24">
        <v>43391.47</v>
      </c>
      <c r="D28" s="25">
        <v>5896.66</v>
      </c>
      <c r="E28" s="17">
        <f t="shared" si="0"/>
        <v>13.6</v>
      </c>
      <c r="F28" s="26"/>
    </row>
    <row r="29" spans="1:6" x14ac:dyDescent="0.3">
      <c r="A29" s="11" t="s">
        <v>69</v>
      </c>
      <c r="B29" s="16" t="s">
        <v>28</v>
      </c>
      <c r="C29" s="24">
        <v>777418.63</v>
      </c>
      <c r="D29" s="25">
        <v>238335.35999999999</v>
      </c>
      <c r="E29" s="17">
        <f t="shared" si="0"/>
        <v>30.7</v>
      </c>
      <c r="F29" s="26"/>
    </row>
    <row r="30" spans="1:6" ht="37.5" x14ac:dyDescent="0.3">
      <c r="A30" s="11" t="s">
        <v>70</v>
      </c>
      <c r="B30" s="16" t="s">
        <v>27</v>
      </c>
      <c r="C30" s="24">
        <v>112753.96</v>
      </c>
      <c r="D30" s="25">
        <v>51137.760000000002</v>
      </c>
      <c r="E30" s="17">
        <f t="shared" si="0"/>
        <v>45.4</v>
      </c>
      <c r="F30" s="26"/>
    </row>
    <row r="31" spans="1:6" x14ac:dyDescent="0.3">
      <c r="A31" s="19" t="s">
        <v>71</v>
      </c>
      <c r="B31" s="20" t="s">
        <v>26</v>
      </c>
      <c r="C31" s="21">
        <f>SUM(C27:C30)</f>
        <v>1353242.79</v>
      </c>
      <c r="D31" s="22">
        <f>SUM(D27:D30)</f>
        <v>317277.57</v>
      </c>
      <c r="E31" s="23">
        <f t="shared" si="0"/>
        <v>23.4</v>
      </c>
      <c r="F31" s="26"/>
    </row>
    <row r="32" spans="1:6" x14ac:dyDescent="0.3">
      <c r="A32" s="11" t="s">
        <v>72</v>
      </c>
      <c r="B32" s="16" t="s">
        <v>25</v>
      </c>
      <c r="C32" s="24">
        <v>145927.65</v>
      </c>
      <c r="D32" s="25">
        <v>2158</v>
      </c>
      <c r="E32" s="17">
        <f t="shared" si="0"/>
        <v>1.5</v>
      </c>
      <c r="F32" s="26"/>
    </row>
    <row r="33" spans="1:6" x14ac:dyDescent="0.3">
      <c r="A33" s="19" t="s">
        <v>73</v>
      </c>
      <c r="B33" s="20" t="s">
        <v>24</v>
      </c>
      <c r="C33" s="21">
        <f>C32</f>
        <v>145927.65</v>
      </c>
      <c r="D33" s="22">
        <f>D32</f>
        <v>2158</v>
      </c>
      <c r="E33" s="23">
        <f t="shared" si="0"/>
        <v>1.5</v>
      </c>
      <c r="F33" s="26"/>
    </row>
    <row r="34" spans="1:6" x14ac:dyDescent="0.3">
      <c r="A34" s="11" t="s">
        <v>74</v>
      </c>
      <c r="B34" s="16" t="s">
        <v>23</v>
      </c>
      <c r="C34" s="24">
        <v>5415278.4299999997</v>
      </c>
      <c r="D34" s="25">
        <v>2675211.2999999998</v>
      </c>
      <c r="E34" s="17">
        <f t="shared" si="0"/>
        <v>49.4</v>
      </c>
      <c r="F34" s="26"/>
    </row>
    <row r="35" spans="1:6" x14ac:dyDescent="0.3">
      <c r="A35" s="11" t="s">
        <v>75</v>
      </c>
      <c r="B35" s="16" t="s">
        <v>22</v>
      </c>
      <c r="C35" s="24">
        <v>5948853.4699999997</v>
      </c>
      <c r="D35" s="25">
        <v>3386654.51</v>
      </c>
      <c r="E35" s="17">
        <f t="shared" si="0"/>
        <v>56.9</v>
      </c>
      <c r="F35" s="26"/>
    </row>
    <row r="36" spans="1:6" x14ac:dyDescent="0.3">
      <c r="A36" s="11" t="s">
        <v>76</v>
      </c>
      <c r="B36" s="16" t="s">
        <v>21</v>
      </c>
      <c r="C36" s="24">
        <v>864136.79</v>
      </c>
      <c r="D36" s="25">
        <v>390412.35</v>
      </c>
      <c r="E36" s="17">
        <f>ROUND(D36/C36*100,1)</f>
        <v>45.2</v>
      </c>
      <c r="F36" s="26"/>
    </row>
    <row r="37" spans="1:6" ht="37.5" x14ac:dyDescent="0.3">
      <c r="A37" s="33" t="s">
        <v>96</v>
      </c>
      <c r="B37" s="34" t="s">
        <v>97</v>
      </c>
      <c r="C37" s="35">
        <v>1408.2</v>
      </c>
      <c r="D37" s="35">
        <v>631.22</v>
      </c>
      <c r="E37" s="17">
        <f>ROUND(D37/C37*100,1)</f>
        <v>44.8</v>
      </c>
      <c r="F37" s="26"/>
    </row>
    <row r="38" spans="1:6" x14ac:dyDescent="0.3">
      <c r="A38" s="11" t="s">
        <v>77</v>
      </c>
      <c r="B38" s="16" t="s">
        <v>20</v>
      </c>
      <c r="C38" s="24">
        <v>286610.8</v>
      </c>
      <c r="D38" s="25">
        <v>79485.89</v>
      </c>
      <c r="E38" s="17">
        <f t="shared" si="0"/>
        <v>27.7</v>
      </c>
      <c r="F38" s="26"/>
    </row>
    <row r="39" spans="1:6" x14ac:dyDescent="0.3">
      <c r="A39" s="11" t="s">
        <v>78</v>
      </c>
      <c r="B39" s="16" t="s">
        <v>19</v>
      </c>
      <c r="C39" s="24">
        <v>307139.09000000003</v>
      </c>
      <c r="D39" s="25">
        <v>142030.82999999999</v>
      </c>
      <c r="E39" s="17">
        <f t="shared" si="0"/>
        <v>46.2</v>
      </c>
      <c r="F39" s="26"/>
    </row>
    <row r="40" spans="1:6" x14ac:dyDescent="0.3">
      <c r="A40" s="19" t="s">
        <v>79</v>
      </c>
      <c r="B40" s="20" t="s">
        <v>18</v>
      </c>
      <c r="C40" s="21">
        <f>C34+C35+C36+C37+C38+C39</f>
        <v>12823426.779999997</v>
      </c>
      <c r="D40" s="22">
        <f>SUM(D34:D39)</f>
        <v>6674426.0999999987</v>
      </c>
      <c r="E40" s="23">
        <f t="shared" si="0"/>
        <v>52</v>
      </c>
      <c r="F40" s="26"/>
    </row>
    <row r="41" spans="1:6" x14ac:dyDescent="0.3">
      <c r="A41" s="11" t="s">
        <v>80</v>
      </c>
      <c r="B41" s="16" t="s">
        <v>17</v>
      </c>
      <c r="C41" s="24">
        <v>765546.36</v>
      </c>
      <c r="D41" s="25">
        <v>382546.8</v>
      </c>
      <c r="E41" s="17">
        <f t="shared" si="0"/>
        <v>50</v>
      </c>
      <c r="F41" s="26"/>
    </row>
    <row r="42" spans="1:6" x14ac:dyDescent="0.3">
      <c r="A42" s="11" t="s">
        <v>81</v>
      </c>
      <c r="B42" s="16" t="s">
        <v>16</v>
      </c>
      <c r="C42" s="24">
        <v>1599</v>
      </c>
      <c r="D42" s="25">
        <v>1399.21</v>
      </c>
      <c r="E42" s="17">
        <f t="shared" si="0"/>
        <v>87.5</v>
      </c>
      <c r="F42" s="26"/>
    </row>
    <row r="43" spans="1:6" x14ac:dyDescent="0.3">
      <c r="A43" s="19" t="s">
        <v>82</v>
      </c>
      <c r="B43" s="20" t="s">
        <v>15</v>
      </c>
      <c r="C43" s="21">
        <f>C42+C41</f>
        <v>767145.36</v>
      </c>
      <c r="D43" s="22">
        <f>D42+D41</f>
        <v>383946.01</v>
      </c>
      <c r="E43" s="23">
        <f t="shared" si="0"/>
        <v>50</v>
      </c>
      <c r="F43" s="26"/>
    </row>
    <row r="44" spans="1:6" x14ac:dyDescent="0.3">
      <c r="A44" s="11" t="s">
        <v>83</v>
      </c>
      <c r="B44" s="16" t="s">
        <v>14</v>
      </c>
      <c r="C44" s="24">
        <v>4712.8999999999996</v>
      </c>
      <c r="D44" s="18">
        <v>0</v>
      </c>
      <c r="E44" s="17">
        <f t="shared" si="0"/>
        <v>0</v>
      </c>
      <c r="F44" s="26"/>
    </row>
    <row r="45" spans="1:6" x14ac:dyDescent="0.3">
      <c r="A45" s="19" t="s">
        <v>84</v>
      </c>
      <c r="B45" s="20" t="s">
        <v>13</v>
      </c>
      <c r="C45" s="21">
        <f>C44</f>
        <v>4712.8999999999996</v>
      </c>
      <c r="D45" s="22">
        <f>D44</f>
        <v>0</v>
      </c>
      <c r="E45" s="23">
        <f t="shared" si="0"/>
        <v>0</v>
      </c>
      <c r="F45" s="26"/>
    </row>
    <row r="46" spans="1:6" x14ac:dyDescent="0.3">
      <c r="A46" s="11">
        <v>1001</v>
      </c>
      <c r="B46" s="16" t="s">
        <v>12</v>
      </c>
      <c r="C46" s="24">
        <v>47231.4</v>
      </c>
      <c r="D46" s="25">
        <v>25059.35</v>
      </c>
      <c r="E46" s="17">
        <f t="shared" si="0"/>
        <v>53.1</v>
      </c>
      <c r="F46" s="26"/>
    </row>
    <row r="47" spans="1:6" x14ac:dyDescent="0.3">
      <c r="A47" s="11">
        <v>1003</v>
      </c>
      <c r="B47" s="16" t="s">
        <v>11</v>
      </c>
      <c r="C47" s="24">
        <v>219941.21</v>
      </c>
      <c r="D47" s="25">
        <v>74133.509999999995</v>
      </c>
      <c r="E47" s="17">
        <f t="shared" si="0"/>
        <v>33.700000000000003</v>
      </c>
      <c r="F47" s="26"/>
    </row>
    <row r="48" spans="1:6" x14ac:dyDescent="0.3">
      <c r="A48" s="11">
        <v>1004</v>
      </c>
      <c r="B48" s="16" t="s">
        <v>10</v>
      </c>
      <c r="C48" s="24">
        <v>537055.41</v>
      </c>
      <c r="D48" s="25">
        <v>154994.96</v>
      </c>
      <c r="E48" s="17">
        <f t="shared" si="0"/>
        <v>28.9</v>
      </c>
      <c r="F48" s="26"/>
    </row>
    <row r="49" spans="1:6" x14ac:dyDescent="0.3">
      <c r="A49" s="11">
        <v>1006</v>
      </c>
      <c r="B49" s="16" t="s">
        <v>9</v>
      </c>
      <c r="C49" s="24">
        <v>110831</v>
      </c>
      <c r="D49" s="25">
        <v>59768.44</v>
      </c>
      <c r="E49" s="17">
        <f t="shared" si="0"/>
        <v>53.9</v>
      </c>
      <c r="F49" s="26"/>
    </row>
    <row r="50" spans="1:6" x14ac:dyDescent="0.3">
      <c r="A50" s="19" t="s">
        <v>85</v>
      </c>
      <c r="B50" s="20" t="s">
        <v>8</v>
      </c>
      <c r="C50" s="21">
        <f>SUM(C46:C49)</f>
        <v>915059.02</v>
      </c>
      <c r="D50" s="22">
        <f>SUM(D46:D49)</f>
        <v>313956.26</v>
      </c>
      <c r="E50" s="23">
        <f t="shared" si="0"/>
        <v>34.299999999999997</v>
      </c>
      <c r="F50" s="26"/>
    </row>
    <row r="51" spans="1:6" x14ac:dyDescent="0.3">
      <c r="A51" s="11">
        <v>1101</v>
      </c>
      <c r="B51" s="16" t="s">
        <v>7</v>
      </c>
      <c r="C51" s="24">
        <v>1028314.43</v>
      </c>
      <c r="D51" s="25">
        <v>462230.47</v>
      </c>
      <c r="E51" s="17">
        <f t="shared" si="0"/>
        <v>45</v>
      </c>
      <c r="F51" s="26"/>
    </row>
    <row r="52" spans="1:6" x14ac:dyDescent="0.3">
      <c r="A52" s="11">
        <v>1102</v>
      </c>
      <c r="B52" s="16" t="s">
        <v>6</v>
      </c>
      <c r="C52" s="24">
        <v>698069</v>
      </c>
      <c r="D52" s="25">
        <v>21664.98</v>
      </c>
      <c r="E52" s="17">
        <f t="shared" si="0"/>
        <v>3.1</v>
      </c>
      <c r="F52" s="26"/>
    </row>
    <row r="53" spans="1:6" x14ac:dyDescent="0.3">
      <c r="A53" s="11" t="s">
        <v>93</v>
      </c>
      <c r="B53" s="16" t="s">
        <v>94</v>
      </c>
      <c r="C53" s="24">
        <v>4850.8</v>
      </c>
      <c r="D53" s="18">
        <v>4850.76</v>
      </c>
      <c r="E53" s="17">
        <f t="shared" si="0"/>
        <v>100</v>
      </c>
      <c r="F53" s="26"/>
    </row>
    <row r="54" spans="1:6" x14ac:dyDescent="0.3">
      <c r="A54" s="19" t="s">
        <v>86</v>
      </c>
      <c r="B54" s="20" t="s">
        <v>5</v>
      </c>
      <c r="C54" s="21">
        <f>C51+C52+C53</f>
        <v>1731234.2300000002</v>
      </c>
      <c r="D54" s="22">
        <f>D51+D52+D53</f>
        <v>488746.20999999996</v>
      </c>
      <c r="E54" s="23">
        <f t="shared" si="0"/>
        <v>28.2</v>
      </c>
      <c r="F54" s="26"/>
    </row>
    <row r="55" spans="1:6" x14ac:dyDescent="0.3">
      <c r="A55" s="11">
        <v>1202</v>
      </c>
      <c r="B55" s="16" t="s">
        <v>4</v>
      </c>
      <c r="C55" s="24">
        <v>14325</v>
      </c>
      <c r="D55" s="25">
        <v>7980.83</v>
      </c>
      <c r="E55" s="17">
        <f t="shared" si="0"/>
        <v>55.7</v>
      </c>
      <c r="F55" s="26"/>
    </row>
    <row r="56" spans="1:6" x14ac:dyDescent="0.3">
      <c r="A56" s="19" t="s">
        <v>87</v>
      </c>
      <c r="B56" s="20" t="s">
        <v>3</v>
      </c>
      <c r="C56" s="21">
        <f>C55</f>
        <v>14325</v>
      </c>
      <c r="D56" s="22">
        <f>D55</f>
        <v>7980.83</v>
      </c>
      <c r="E56" s="23">
        <f t="shared" si="0"/>
        <v>55.7</v>
      </c>
      <c r="F56" s="26"/>
    </row>
    <row r="57" spans="1:6" ht="37.5" x14ac:dyDescent="0.3">
      <c r="A57" s="11">
        <v>1301</v>
      </c>
      <c r="B57" s="16" t="s">
        <v>2</v>
      </c>
      <c r="C57" s="30">
        <v>110465.5</v>
      </c>
      <c r="D57" s="25">
        <v>46967.27</v>
      </c>
      <c r="E57" s="17">
        <f t="shared" si="0"/>
        <v>42.5</v>
      </c>
      <c r="F57" s="26"/>
    </row>
    <row r="58" spans="1:6" ht="37.5" x14ac:dyDescent="0.3">
      <c r="A58" s="19" t="s">
        <v>88</v>
      </c>
      <c r="B58" s="20" t="s">
        <v>1</v>
      </c>
      <c r="C58" s="21">
        <f>C57</f>
        <v>110465.5</v>
      </c>
      <c r="D58" s="22">
        <f>D57</f>
        <v>46967.27</v>
      </c>
      <c r="E58" s="23">
        <f t="shared" si="0"/>
        <v>42.5</v>
      </c>
      <c r="F58" s="26"/>
    </row>
    <row r="59" spans="1:6" x14ac:dyDescent="0.3">
      <c r="A59" s="37" t="s">
        <v>0</v>
      </c>
      <c r="B59" s="38"/>
      <c r="C59" s="21">
        <f>C14+C19+C26+C31+C33+C40+C43+C45+C50+C54+C56+C58</f>
        <v>22696497.169999994</v>
      </c>
      <c r="D59" s="22">
        <f>D14+D19+D26+D31+D33+D40+D43+D45+D50+D54+D56+D58</f>
        <v>10300043.329999996</v>
      </c>
      <c r="E59" s="23">
        <f t="shared" si="0"/>
        <v>45.4</v>
      </c>
      <c r="F59" s="26"/>
    </row>
    <row r="60" spans="1:6" x14ac:dyDescent="0.3">
      <c r="A60" s="4"/>
      <c r="B60" s="7"/>
      <c r="C60" s="27"/>
      <c r="D60" s="27"/>
      <c r="E60" s="26"/>
      <c r="F60" s="26"/>
    </row>
    <row r="61" spans="1:6" x14ac:dyDescent="0.3">
      <c r="A61" s="4"/>
      <c r="B61" s="7"/>
      <c r="C61" s="27"/>
      <c r="D61" s="27"/>
      <c r="E61" s="26"/>
      <c r="F61" s="26"/>
    </row>
    <row r="62" spans="1:6" x14ac:dyDescent="0.3">
      <c r="A62" s="1"/>
      <c r="B62" s="6"/>
      <c r="C62" s="2"/>
      <c r="D62" s="2"/>
    </row>
    <row r="63" spans="1:6" x14ac:dyDescent="0.3">
      <c r="A63" s="1"/>
      <c r="B63" s="6"/>
      <c r="C63" s="2"/>
      <c r="D63" s="2"/>
    </row>
    <row r="64" spans="1:6" x14ac:dyDescent="0.3">
      <c r="A64" s="1"/>
      <c r="B64" s="6"/>
      <c r="C64" s="2"/>
      <c r="D64" s="2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</sheetData>
  <mergeCells count="4">
    <mergeCell ref="A2:E2"/>
    <mergeCell ref="A59:B59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2021-04-14T09:59:07Z</cp:lastPrinted>
  <dcterms:created xsi:type="dcterms:W3CDTF">2019-04-15T12:29:28Z</dcterms:created>
  <dcterms:modified xsi:type="dcterms:W3CDTF">2022-07-11T04:43:35Z</dcterms:modified>
</cp:coreProperties>
</file>