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8820" activeTab="0"/>
  </bookViews>
  <sheets>
    <sheet name="на 01.04.2024" sheetId="1" r:id="rId1"/>
  </sheets>
  <definedNames>
    <definedName name="_xlnm.Print_Titles" localSheetId="0">'на 01.04.2024'!$7:$7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<sst xmlns="http://schemas.openxmlformats.org/spreadsheetml/2006/main" count="152" uniqueCount="141">
  <si>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</si>
  <si>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</si>
  <si>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</si>
  <si>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</si>
  <si>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</si>
  <si>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</si>
  <si>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</si>
  <si>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</si>
  <si>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</si>
  <si>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</si>
  <si>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</si>
  <si>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</si>
  <si>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</si>
  <si>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</si>
  <si>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</si>
  <si>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</si>
  <si>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</si>
  <si>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</si>
  <si>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</si>
  <si>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</si>
  <si>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</si>
  <si>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</si>
  <si>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</si>
  <si>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</si>
  <si>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</si>
  <si>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</si>
  <si>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</si>
  <si>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</si>
  <si>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</si>
  <si>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</si>
  <si>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</si>
  <si>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</si>
  <si>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</si>
  <si>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</si>
  <si>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</si>
  <si>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</si>
  <si>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</si>
  <si>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</si>
  <si>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</si>
  <si>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</si>
  <si>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</si>
  <si>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</si>
  <si>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</si>
  <si>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</si>
  <si>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</si>
  <si>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</si>
  <si>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</si>
  <si>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</si>
  <si>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</si>
  <si>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</si>
  <si>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</si>
  <si>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</si>
  <si>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</si>
  <si>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</si>
  <si>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</si>
  <si>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</si>
  <si>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</si>
  <si>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</si>
  <si>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</si>
  <si>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</si>
  <si>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</si>
  <si>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</si>
  <si>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</si>
  <si>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</si>
  <si>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</si>
  <si>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</si>
  <si>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</si>
  <si>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</si>
  <si>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</si>
  <si>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</si>
  <si>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</si>
  <si>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</si>
  <si>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</si>
  <si>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</si>
  <si>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</si>
  <si>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</si>
  <si>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</si>
  <si>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</si>
  <si>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</si>
  <si>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</si>
  <si>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</si>
  <si>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</si>
  <si>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</si>
  <si>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</si>
  <si>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</si>
  <si>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</si>
  <si>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</si>
  <si>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</si>
  <si>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</si>
  <si>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</si>
  <si>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</si>
  <si>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</si>
  <si>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</si>
  <si>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</si>
  <si>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</si>
  <si>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</si>
  <si>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</si>
  <si>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</si>
  <si>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</si>
  <si>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</si>
  <si>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</si>
  <si>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</si>
  <si>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</si>
  <si>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</si>
  <si>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</si>
  <si>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</si>
  <si>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</si>
  <si>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</si>
  <si>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</si>
  <si>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</si>
  <si>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</si>
  <si>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</si>
  <si>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</si>
  <si>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</si>
  <si>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</si>
  <si>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</si>
  <si>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</si>
  <si>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</si>
  <si>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</si>
  <si>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</si>
  <si>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</si>
  <si>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000 1 17 15020 04 0000 150</t>
  </si>
  <si>
    <t>000 1 13 02064 04 0000 130</t>
  </si>
  <si>
    <t>040 1 11 09000 00 0000 120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</si>
  <si>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</si>
  <si>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% исполнения к 
утверждённому 
плану 2024 года</t>
  </si>
  <si>
    <t>% исполнения 
к плану 
1 квартала
2024 года</t>
  </si>
  <si>
    <t>более чем 
в 2 раза</t>
  </si>
  <si>
    <t>более чем 
в 12 раз</t>
  </si>
  <si>
    <t>бюджета города Нижневартовска по доходам на 01.04.2024</t>
  </si>
  <si>
    <t>более чем 
в 11 раз</t>
  </si>
  <si>
    <t>более чем 
в 22 раза</t>
  </si>
  <si>
    <t>более чем 
в 5 раз</t>
  </si>
  <si>
    <t>более чем 
в 38 раз</t>
  </si>
  <si>
    <t>более чем 
в 204 раза</t>
  </si>
  <si>
    <t>более чем 
в 3 раза</t>
  </si>
  <si>
    <t>Приложение 1</t>
  </si>
  <si>
    <t>тыс.рублей</t>
  </si>
  <si>
    <t>Утверждено 
по бюджету 
на 2024 год</t>
  </si>
  <si>
    <t>План на
1 квартал
2024 года</t>
  </si>
  <si>
    <t>Исполненено 
на 01.04.2024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</si>
</sst>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  <numFmt numFmtId="191" formatCode="#,##0.00;[Red]\-#,##0.00;0.00"/>
    <numFmt numFmtId="19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33" borderId="12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60" zoomScaleNormal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5"/>
  <cols>
    <col min="1" max="1" width="34.00390625" style="6" customWidth="1"/>
    <col min="2" max="2" width="88.57421875" style="6" customWidth="1"/>
    <col min="3" max="3" width="23.28125" style="6" customWidth="1"/>
    <col min="4" max="5" width="22.57421875" style="6" customWidth="1"/>
    <col min="6" max="7" width="21.8515625" style="3" customWidth="1"/>
    <col min="8" max="12" width="9.140625" style="3" customWidth="1"/>
    <col min="13" max="13" width="12.57421875" style="3" customWidth="1"/>
    <col min="14" max="16384" width="9.140625" style="3" customWidth="1"/>
  </cols>
  <sheetData>
    <row r="1" ht="15.75">
      <c r="G1" s="30" t="s">
        <v>136</v>
      </c>
    </row>
    <row r="3" spans="1:7" ht="18.75">
      <c r="A3" s="41" t="s">
        <v>58</v>
      </c>
      <c r="B3" s="41"/>
      <c r="C3" s="41"/>
      <c r="D3" s="41"/>
      <c r="E3" s="41"/>
      <c r="F3" s="41"/>
      <c r="G3" s="41"/>
    </row>
    <row r="4" spans="1:7" ht="18.75">
      <c r="A4" s="41" t="s">
        <v>129</v>
      </c>
      <c r="B4" s="41"/>
      <c r="C4" s="41"/>
      <c r="D4" s="41"/>
      <c r="E4" s="41"/>
      <c r="F4" s="41"/>
      <c r="G4" s="41"/>
    </row>
    <row r="5" spans="1:7" ht="15.75">
      <c r="A5" s="42"/>
      <c r="B5" s="42"/>
      <c r="C5" s="42"/>
      <c r="D5" s="42"/>
      <c r="E5" s="42"/>
      <c r="F5" s="42"/>
      <c r="G5" s="42"/>
    </row>
    <row r="6" spans="1:7" ht="18.75">
      <c r="A6" s="5"/>
      <c r="B6" s="5"/>
      <c r="C6" s="5"/>
      <c r="D6" s="7"/>
      <c r="E6" s="7"/>
      <c r="F6" s="11"/>
      <c r="G6" s="30" t="s">
        <v>137</v>
      </c>
    </row>
    <row r="7" spans="1:7" ht="90.75" customHeight="1">
      <c r="A7" s="1" t="s">
        <v>0</v>
      </c>
      <c r="B7" s="1" t="s">
        <v>1</v>
      </c>
      <c r="C7" s="2" t="s">
        <v>138</v>
      </c>
      <c r="D7" s="1" t="s">
        <v>139</v>
      </c>
      <c r="E7" s="1" t="s">
        <v>140</v>
      </c>
      <c r="F7" s="1" t="s">
        <v>125</v>
      </c>
      <c r="G7" s="1" t="s">
        <v>126</v>
      </c>
    </row>
    <row r="8" spans="1:7" ht="27" customHeight="1">
      <c r="A8" s="43"/>
      <c r="B8" s="44" t="s">
        <v>2</v>
      </c>
      <c r="C8" s="12">
        <f>SUM(C9,C24)</f>
        <v>9354172.18</v>
      </c>
      <c r="D8" s="12">
        <f>SUM(D9,D24)</f>
        <v>2037262.39</v>
      </c>
      <c r="E8" s="12">
        <f>SUM(E9,E24)</f>
        <v>2074123.3699999999</v>
      </c>
      <c r="F8" s="12">
        <f>E8/C8*100</f>
        <v>22.17324344782373</v>
      </c>
      <c r="G8" s="12">
        <f>E8/D8*100</f>
        <v>101.80933885497194</v>
      </c>
    </row>
    <row r="9" spans="1:7" s="4" customFormat="1" ht="27" customHeight="1">
      <c r="A9" s="45"/>
      <c r="B9" s="40" t="s">
        <v>103</v>
      </c>
      <c r="C9" s="12">
        <f>SUM(C10,C11,C13,C18,C22:C23)</f>
        <v>8733350.31</v>
      </c>
      <c r="D9" s="13">
        <f>SUM(D10,D11,D13,D18,D22:D23)</f>
        <v>1937569.3699999999</v>
      </c>
      <c r="E9" s="13">
        <f>SUM(E10,E11,E13,E18,E22:E23)</f>
        <v>1910580.13</v>
      </c>
      <c r="F9" s="13">
        <f aca="true" t="shared" si="0" ref="F9:F17">E9/C9*100</f>
        <v>21.876829191339283</v>
      </c>
      <c r="G9" s="13">
        <f aca="true" t="shared" si="1" ref="G9:G17">E9/D9*100</f>
        <v>98.60705684049908</v>
      </c>
    </row>
    <row r="10" spans="1:7" ht="19.5" customHeight="1">
      <c r="A10" s="22" t="s">
        <v>3</v>
      </c>
      <c r="B10" s="38" t="s">
        <v>4</v>
      </c>
      <c r="C10" s="14">
        <v>6399300.33</v>
      </c>
      <c r="D10" s="15">
        <v>1439424.7</v>
      </c>
      <c r="E10" s="15">
        <v>1502163.8399999999</v>
      </c>
      <c r="F10" s="16">
        <f t="shared" si="0"/>
        <v>23.473876244842533</v>
      </c>
      <c r="G10" s="16">
        <f t="shared" si="1"/>
        <v>104.35862605386721</v>
      </c>
    </row>
    <row r="11" spans="1:7" ht="37.5">
      <c r="A11" s="23" t="s">
        <v>63</v>
      </c>
      <c r="B11" s="39" t="s">
        <v>64</v>
      </c>
      <c r="C11" s="12">
        <f>C12</f>
        <v>42612.44</v>
      </c>
      <c r="D11" s="12">
        <f>D12</f>
        <v>10029.67</v>
      </c>
      <c r="E11" s="12">
        <f>E12</f>
        <v>12611.060000000001</v>
      </c>
      <c r="F11" s="12">
        <f t="shared" si="0"/>
        <v>29.5947849970572</v>
      </c>
      <c r="G11" s="12">
        <f t="shared" si="1"/>
        <v>125.73753672852648</v>
      </c>
    </row>
    <row r="12" spans="1:7" ht="37.5">
      <c r="A12" s="22" t="s">
        <v>65</v>
      </c>
      <c r="B12" s="38" t="s">
        <v>66</v>
      </c>
      <c r="C12" s="14">
        <v>42612.44</v>
      </c>
      <c r="D12" s="15">
        <v>10029.67</v>
      </c>
      <c r="E12" s="15">
        <v>12611.060000000001</v>
      </c>
      <c r="F12" s="16">
        <f t="shared" si="0"/>
        <v>29.5947849970572</v>
      </c>
      <c r="G12" s="16">
        <f t="shared" si="1"/>
        <v>125.73753672852648</v>
      </c>
    </row>
    <row r="13" spans="1:7" ht="19.5" customHeight="1">
      <c r="A13" s="23" t="s">
        <v>5</v>
      </c>
      <c r="B13" s="39" t="s">
        <v>6</v>
      </c>
      <c r="C13" s="12">
        <f>SUM(C14:C17)</f>
        <v>1606406.84</v>
      </c>
      <c r="D13" s="12">
        <f>SUM(D14:D17)</f>
        <v>398800</v>
      </c>
      <c r="E13" s="12">
        <f>SUM(E14:E17)</f>
        <v>301635.38</v>
      </c>
      <c r="F13" s="12">
        <f t="shared" si="0"/>
        <v>18.777022886680435</v>
      </c>
      <c r="G13" s="12">
        <f t="shared" si="1"/>
        <v>75.63575225677032</v>
      </c>
    </row>
    <row r="14" spans="1:7" ht="37.5">
      <c r="A14" s="22" t="s">
        <v>7</v>
      </c>
      <c r="B14" s="38" t="s">
        <v>8</v>
      </c>
      <c r="C14" s="14">
        <v>1532205.84</v>
      </c>
      <c r="D14" s="15">
        <v>258200</v>
      </c>
      <c r="E14" s="15">
        <v>267194.25</v>
      </c>
      <c r="F14" s="16">
        <f t="shared" si="0"/>
        <v>17.43853489032518</v>
      </c>
      <c r="G14" s="16">
        <f t="shared" si="1"/>
        <v>103.48344306738962</v>
      </c>
    </row>
    <row r="15" spans="1:7" ht="20.25" customHeight="1">
      <c r="A15" s="22" t="s">
        <v>9</v>
      </c>
      <c r="B15" s="38" t="s">
        <v>10</v>
      </c>
      <c r="C15" s="14">
        <v>0</v>
      </c>
      <c r="D15" s="15">
        <v>105200</v>
      </c>
      <c r="E15" s="15">
        <v>152.18</v>
      </c>
      <c r="F15" s="16">
        <v>0</v>
      </c>
      <c r="G15" s="16">
        <f t="shared" si="1"/>
        <v>0.1446577946768061</v>
      </c>
    </row>
    <row r="16" spans="1:7" ht="36.75" customHeight="1">
      <c r="A16" s="22" t="s">
        <v>11</v>
      </c>
      <c r="B16" s="38" t="s">
        <v>50</v>
      </c>
      <c r="C16" s="14">
        <v>120</v>
      </c>
      <c r="D16" s="15">
        <v>60</v>
      </c>
      <c r="E16" s="15">
        <v>1361.83</v>
      </c>
      <c r="F16" s="16" t="s">
        <v>130</v>
      </c>
      <c r="G16" s="16" t="s">
        <v>131</v>
      </c>
    </row>
    <row r="17" spans="1:7" ht="40.5" customHeight="1">
      <c r="A17" s="22" t="s">
        <v>67</v>
      </c>
      <c r="B17" s="38" t="s">
        <v>69</v>
      </c>
      <c r="C17" s="14">
        <v>74081</v>
      </c>
      <c r="D17" s="15">
        <v>35340</v>
      </c>
      <c r="E17" s="15">
        <v>32927.12</v>
      </c>
      <c r="F17" s="16">
        <f t="shared" si="0"/>
        <v>44.44745616284877</v>
      </c>
      <c r="G17" s="16">
        <f t="shared" si="1"/>
        <v>93.17238256932654</v>
      </c>
    </row>
    <row r="18" spans="1:7" ht="20.25" customHeight="1">
      <c r="A18" s="23" t="s">
        <v>12</v>
      </c>
      <c r="B18" s="39" t="s">
        <v>13</v>
      </c>
      <c r="C18" s="12">
        <f>SUM(C19:C21)</f>
        <v>612185.7</v>
      </c>
      <c r="D18" s="12">
        <f>SUM(D19:D21)</f>
        <v>75680</v>
      </c>
      <c r="E18" s="12">
        <f>SUM(E19:E21)</f>
        <v>71074.79000000001</v>
      </c>
      <c r="F18" s="12">
        <f>E18/C18*100</f>
        <v>11.61000493804413</v>
      </c>
      <c r="G18" s="12">
        <f>E18/D18*100</f>
        <v>93.91489164904864</v>
      </c>
    </row>
    <row r="19" spans="1:7" ht="55.5" customHeight="1">
      <c r="A19" s="22" t="s">
        <v>14</v>
      </c>
      <c r="B19" s="38" t="s">
        <v>15</v>
      </c>
      <c r="C19" s="14">
        <v>176200</v>
      </c>
      <c r="D19" s="15">
        <v>2050</v>
      </c>
      <c r="E19" s="15">
        <v>12104.53</v>
      </c>
      <c r="F19" s="16">
        <f aca="true" t="shared" si="2" ref="F19:F70">E19/C19*100</f>
        <v>6.869767309875143</v>
      </c>
      <c r="G19" s="16" t="s">
        <v>132</v>
      </c>
    </row>
    <row r="20" spans="1:7" ht="22.5" customHeight="1">
      <c r="A20" s="22" t="s">
        <v>105</v>
      </c>
      <c r="B20" s="38" t="s">
        <v>106</v>
      </c>
      <c r="C20" s="14">
        <v>144285.7</v>
      </c>
      <c r="D20" s="15">
        <v>17100</v>
      </c>
      <c r="E20" s="15">
        <v>23576.66</v>
      </c>
      <c r="F20" s="16">
        <f t="shared" si="2"/>
        <v>16.34026102378822</v>
      </c>
      <c r="G20" s="16">
        <f>E20/D20*100</f>
        <v>137.87520467836256</v>
      </c>
    </row>
    <row r="21" spans="1:7" ht="22.5" customHeight="1">
      <c r="A21" s="22" t="s">
        <v>16</v>
      </c>
      <c r="B21" s="38" t="s">
        <v>17</v>
      </c>
      <c r="C21" s="14">
        <v>291700</v>
      </c>
      <c r="D21" s="15">
        <v>56530</v>
      </c>
      <c r="E21" s="15">
        <v>35393.6</v>
      </c>
      <c r="F21" s="16">
        <f t="shared" si="2"/>
        <v>12.13356187864244</v>
      </c>
      <c r="G21" s="16">
        <f>E21/D21*100</f>
        <v>62.61029541836193</v>
      </c>
    </row>
    <row r="22" spans="1:7" ht="20.25" customHeight="1">
      <c r="A22" s="23" t="s">
        <v>18</v>
      </c>
      <c r="B22" s="39" t="s">
        <v>19</v>
      </c>
      <c r="C22" s="12">
        <v>72845</v>
      </c>
      <c r="D22" s="12">
        <v>13635</v>
      </c>
      <c r="E22" s="12">
        <v>23095.059999999998</v>
      </c>
      <c r="F22" s="12">
        <f t="shared" si="2"/>
        <v>31.704386025121835</v>
      </c>
      <c r="G22" s="12">
        <f>E22/D22*100</f>
        <v>169.38071140447377</v>
      </c>
    </row>
    <row r="23" spans="1:7" ht="37.5">
      <c r="A23" s="23" t="s">
        <v>20</v>
      </c>
      <c r="B23" s="39" t="s">
        <v>51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ht="19.5">
      <c r="A24" s="24"/>
      <c r="B24" s="40" t="s">
        <v>104</v>
      </c>
      <c r="C24" s="12">
        <f>SUM(C25,C35,C37,C41,C51,C52)</f>
        <v>620821.87</v>
      </c>
      <c r="D24" s="17">
        <f>SUM(D25,D35,D37,D41,D51,D52)</f>
        <v>99693.01999999999</v>
      </c>
      <c r="E24" s="17">
        <f>SUM(E25,E35,E37,E41,E51,E52)</f>
        <v>163543.23999999996</v>
      </c>
      <c r="F24" s="13">
        <f t="shared" si="2"/>
        <v>26.34302171088141</v>
      </c>
      <c r="G24" s="13">
        <f>E24/D24*100</f>
        <v>164.04683096168614</v>
      </c>
    </row>
    <row r="25" spans="1:7" ht="37.5">
      <c r="A25" s="23" t="s">
        <v>21</v>
      </c>
      <c r="B25" s="39" t="s">
        <v>22</v>
      </c>
      <c r="C25" s="12">
        <f>SUM(C26:C34)</f>
        <v>519682.33999999997</v>
      </c>
      <c r="D25" s="12">
        <f>SUM(D26:D34)</f>
        <v>80989.37999999999</v>
      </c>
      <c r="E25" s="12">
        <f>SUM(E26:E34)</f>
        <v>102227.37</v>
      </c>
      <c r="F25" s="12">
        <f t="shared" si="2"/>
        <v>19.671126403872027</v>
      </c>
      <c r="G25" s="12">
        <f>E25/D25*100</f>
        <v>126.22317889086199</v>
      </c>
    </row>
    <row r="26" spans="1:7" ht="55.5" customHeight="1">
      <c r="A26" s="22" t="s">
        <v>73</v>
      </c>
      <c r="B26" s="38" t="s">
        <v>23</v>
      </c>
      <c r="C26" s="14">
        <v>3238.89</v>
      </c>
      <c r="D26" s="15">
        <v>0</v>
      </c>
      <c r="E26" s="15">
        <v>0</v>
      </c>
      <c r="F26" s="16">
        <f t="shared" si="2"/>
        <v>0</v>
      </c>
      <c r="G26" s="16">
        <v>0</v>
      </c>
    </row>
    <row r="27" spans="1:7" ht="75" customHeight="1">
      <c r="A27" s="22" t="s">
        <v>24</v>
      </c>
      <c r="B27" s="38" t="s">
        <v>25</v>
      </c>
      <c r="C27" s="14">
        <v>420000</v>
      </c>
      <c r="D27" s="15">
        <v>36000</v>
      </c>
      <c r="E27" s="15">
        <v>79008.42</v>
      </c>
      <c r="F27" s="16">
        <f t="shared" si="2"/>
        <v>18.81152857142857</v>
      </c>
      <c r="G27" s="16" t="s">
        <v>127</v>
      </c>
    </row>
    <row r="28" spans="1:7" ht="76.5" customHeight="1">
      <c r="A28" s="22" t="s">
        <v>74</v>
      </c>
      <c r="B28" s="38" t="s">
        <v>26</v>
      </c>
      <c r="C28" s="14">
        <v>3000</v>
      </c>
      <c r="D28" s="15">
        <v>0</v>
      </c>
      <c r="E28" s="15">
        <v>496.91</v>
      </c>
      <c r="F28" s="16">
        <f t="shared" si="2"/>
        <v>16.56366666666667</v>
      </c>
      <c r="G28" s="16">
        <v>0</v>
      </c>
    </row>
    <row r="29" spans="1:7" ht="75">
      <c r="A29" s="22" t="s">
        <v>27</v>
      </c>
      <c r="B29" s="38" t="s">
        <v>70</v>
      </c>
      <c r="C29" s="14">
        <v>1289.06</v>
      </c>
      <c r="D29" s="15">
        <v>299.92</v>
      </c>
      <c r="E29" s="15">
        <v>392.38</v>
      </c>
      <c r="F29" s="16">
        <f t="shared" si="2"/>
        <v>30.43923479124323</v>
      </c>
      <c r="G29" s="16">
        <f>E29/D29*100</f>
        <v>130.8282208588957</v>
      </c>
    </row>
    <row r="30" spans="1:7" ht="39" customHeight="1">
      <c r="A30" s="22" t="s">
        <v>85</v>
      </c>
      <c r="B30" s="31" t="s">
        <v>62</v>
      </c>
      <c r="C30" s="14">
        <v>80514.62</v>
      </c>
      <c r="D30" s="15">
        <v>42671.26</v>
      </c>
      <c r="E30" s="15">
        <v>17050.29</v>
      </c>
      <c r="F30" s="16">
        <f t="shared" si="2"/>
        <v>21.17663847882534</v>
      </c>
      <c r="G30" s="16">
        <f>E30/D30*100</f>
        <v>39.957315532749675</v>
      </c>
    </row>
    <row r="31" spans="1:7" ht="111.75" customHeight="1">
      <c r="A31" s="22" t="s">
        <v>77</v>
      </c>
      <c r="B31" s="31" t="s">
        <v>78</v>
      </c>
      <c r="C31" s="14">
        <v>27</v>
      </c>
      <c r="D31" s="15">
        <v>0</v>
      </c>
      <c r="E31" s="15">
        <v>2.7800000000000002</v>
      </c>
      <c r="F31" s="16">
        <f t="shared" si="2"/>
        <v>10.296296296296298</v>
      </c>
      <c r="G31" s="16">
        <v>0</v>
      </c>
    </row>
    <row r="32" spans="1:7" ht="98.25" customHeight="1">
      <c r="A32" s="22" t="s">
        <v>107</v>
      </c>
      <c r="B32" s="31" t="s">
        <v>108</v>
      </c>
      <c r="C32" s="14">
        <v>0</v>
      </c>
      <c r="D32" s="15">
        <v>0</v>
      </c>
      <c r="E32" s="15">
        <v>0.4</v>
      </c>
      <c r="F32" s="16">
        <v>0</v>
      </c>
      <c r="G32" s="16">
        <v>0</v>
      </c>
    </row>
    <row r="33" spans="1:7" ht="56.25">
      <c r="A33" s="22" t="s">
        <v>72</v>
      </c>
      <c r="B33" s="38" t="s">
        <v>28</v>
      </c>
      <c r="C33" s="14">
        <v>269.85</v>
      </c>
      <c r="D33" s="15">
        <v>0</v>
      </c>
      <c r="E33" s="15">
        <v>0</v>
      </c>
      <c r="F33" s="16">
        <f t="shared" si="2"/>
        <v>0</v>
      </c>
      <c r="G33" s="16">
        <v>0</v>
      </c>
    </row>
    <row r="34" spans="1:7" ht="75" customHeight="1">
      <c r="A34" s="22" t="s">
        <v>123</v>
      </c>
      <c r="B34" s="38" t="s">
        <v>124</v>
      </c>
      <c r="C34" s="14">
        <v>11342.92</v>
      </c>
      <c r="D34" s="15">
        <v>2018.2</v>
      </c>
      <c r="E34" s="15">
        <v>5276.1900000000005</v>
      </c>
      <c r="F34" s="16">
        <f t="shared" si="2"/>
        <v>46.51527120000847</v>
      </c>
      <c r="G34" s="16" t="s">
        <v>127</v>
      </c>
    </row>
    <row r="35" spans="1:7" ht="21" customHeight="1">
      <c r="A35" s="23" t="s">
        <v>29</v>
      </c>
      <c r="B35" s="39" t="s">
        <v>30</v>
      </c>
      <c r="C35" s="12">
        <f>C36</f>
        <v>1831.9699999999998</v>
      </c>
      <c r="D35" s="12">
        <f>D36</f>
        <v>458.57</v>
      </c>
      <c r="E35" s="12">
        <f>E36</f>
        <v>270.09</v>
      </c>
      <c r="F35" s="12">
        <f t="shared" si="2"/>
        <v>14.743145357183796</v>
      </c>
      <c r="G35" s="12">
        <f>E35/D35*100</f>
        <v>58.89831432496674</v>
      </c>
    </row>
    <row r="36" spans="1:7" ht="18.75" customHeight="1">
      <c r="A36" s="22" t="s">
        <v>52</v>
      </c>
      <c r="B36" s="38" t="s">
        <v>31</v>
      </c>
      <c r="C36" s="14">
        <v>1831.9699999999998</v>
      </c>
      <c r="D36" s="15">
        <v>458.57</v>
      </c>
      <c r="E36" s="15">
        <v>270.09</v>
      </c>
      <c r="F36" s="16">
        <f t="shared" si="2"/>
        <v>14.743145357183796</v>
      </c>
      <c r="G36" s="16">
        <f>E36/D36*100</f>
        <v>58.89831432496674</v>
      </c>
    </row>
    <row r="37" spans="1:7" ht="37.5">
      <c r="A37" s="23" t="s">
        <v>32</v>
      </c>
      <c r="B37" s="39" t="s">
        <v>90</v>
      </c>
      <c r="C37" s="12">
        <f>SUM(C38:C40)</f>
        <v>9424.03</v>
      </c>
      <c r="D37" s="12">
        <f>SUM(D38:D40)</f>
        <v>214.04</v>
      </c>
      <c r="E37" s="12">
        <f>SUM(E38:E40)</f>
        <v>8307.34</v>
      </c>
      <c r="F37" s="12">
        <f t="shared" si="2"/>
        <v>88.15061072598452</v>
      </c>
      <c r="G37" s="12" t="s">
        <v>133</v>
      </c>
    </row>
    <row r="38" spans="1:7" ht="37.5">
      <c r="A38" s="22" t="s">
        <v>79</v>
      </c>
      <c r="B38" s="38" t="s">
        <v>33</v>
      </c>
      <c r="C38" s="14">
        <v>0</v>
      </c>
      <c r="D38" s="15">
        <v>0</v>
      </c>
      <c r="E38" s="15">
        <v>0</v>
      </c>
      <c r="F38" s="16">
        <v>0</v>
      </c>
      <c r="G38" s="16">
        <v>0</v>
      </c>
    </row>
    <row r="39" spans="1:7" ht="38.25" customHeight="1">
      <c r="A39" s="22" t="s">
        <v>122</v>
      </c>
      <c r="B39" s="38" t="s">
        <v>80</v>
      </c>
      <c r="C39" s="14">
        <v>742.38</v>
      </c>
      <c r="D39" s="15">
        <v>175.56</v>
      </c>
      <c r="E39" s="15">
        <v>439.76</v>
      </c>
      <c r="F39" s="16">
        <f>E39/C39*100</f>
        <v>59.2365096042458</v>
      </c>
      <c r="G39" s="16" t="s">
        <v>127</v>
      </c>
    </row>
    <row r="40" spans="1:7" ht="42.75" customHeight="1">
      <c r="A40" s="22" t="s">
        <v>84</v>
      </c>
      <c r="B40" s="38" t="s">
        <v>34</v>
      </c>
      <c r="C40" s="14">
        <v>8681.650000000001</v>
      </c>
      <c r="D40" s="15">
        <v>38.48</v>
      </c>
      <c r="E40" s="15">
        <v>7867.58</v>
      </c>
      <c r="F40" s="16">
        <f t="shared" si="2"/>
        <v>90.62309584007646</v>
      </c>
      <c r="G40" s="16" t="s">
        <v>134</v>
      </c>
    </row>
    <row r="41" spans="1:7" s="6" customFormat="1" ht="39" customHeight="1">
      <c r="A41" s="23" t="s">
        <v>35</v>
      </c>
      <c r="B41" s="39" t="s">
        <v>53</v>
      </c>
      <c r="C41" s="12">
        <f>SUM(C42:C50)</f>
        <v>38687.18</v>
      </c>
      <c r="D41" s="12">
        <f>SUM(D42:D50)</f>
        <v>5361.98</v>
      </c>
      <c r="E41" s="12">
        <f>SUM(E42:E50)</f>
        <v>18958.489999999998</v>
      </c>
      <c r="F41" s="12">
        <f t="shared" si="2"/>
        <v>49.00457981171023</v>
      </c>
      <c r="G41" s="12" t="s">
        <v>135</v>
      </c>
    </row>
    <row r="42" spans="1:7" s="6" customFormat="1" ht="38.25" customHeight="1">
      <c r="A42" s="22" t="s">
        <v>36</v>
      </c>
      <c r="B42" s="38" t="s">
        <v>37</v>
      </c>
      <c r="C42" s="14">
        <v>3743.08</v>
      </c>
      <c r="D42" s="15">
        <v>677</v>
      </c>
      <c r="E42" s="15">
        <v>1741.8400000000001</v>
      </c>
      <c r="F42" s="16">
        <f t="shared" si="2"/>
        <v>46.53493914102825</v>
      </c>
      <c r="G42" s="16" t="s">
        <v>127</v>
      </c>
    </row>
    <row r="43" spans="1:7" s="6" customFormat="1" ht="96" customHeight="1">
      <c r="A43" s="22" t="s">
        <v>109</v>
      </c>
      <c r="B43" s="38" t="s">
        <v>110</v>
      </c>
      <c r="C43" s="14">
        <v>0</v>
      </c>
      <c r="D43" s="15">
        <v>0</v>
      </c>
      <c r="E43" s="15">
        <v>0</v>
      </c>
      <c r="F43" s="16">
        <v>0</v>
      </c>
      <c r="G43" s="16">
        <v>0</v>
      </c>
    </row>
    <row r="44" spans="1:7" s="6" customFormat="1" ht="80.25" customHeight="1">
      <c r="A44" s="22" t="s">
        <v>111</v>
      </c>
      <c r="B44" s="38" t="s">
        <v>112</v>
      </c>
      <c r="C44" s="14">
        <v>0</v>
      </c>
      <c r="D44" s="15">
        <v>0</v>
      </c>
      <c r="E44" s="15">
        <v>0</v>
      </c>
      <c r="F44" s="16">
        <v>0</v>
      </c>
      <c r="G44" s="16">
        <v>0</v>
      </c>
    </row>
    <row r="45" spans="1:7" ht="96" customHeight="1">
      <c r="A45" s="22" t="s">
        <v>71</v>
      </c>
      <c r="B45" s="38" t="s">
        <v>54</v>
      </c>
      <c r="C45" s="14">
        <v>21276.2</v>
      </c>
      <c r="D45" s="15">
        <v>3500</v>
      </c>
      <c r="E45" s="15">
        <v>10485.17</v>
      </c>
      <c r="F45" s="16">
        <f t="shared" si="2"/>
        <v>49.28121563061073</v>
      </c>
      <c r="G45" s="16" t="s">
        <v>127</v>
      </c>
    </row>
    <row r="46" spans="1:7" ht="94.5" customHeight="1">
      <c r="A46" s="22" t="s">
        <v>86</v>
      </c>
      <c r="B46" s="38" t="s">
        <v>89</v>
      </c>
      <c r="C46" s="14">
        <v>2527.9</v>
      </c>
      <c r="D46" s="15">
        <v>0</v>
      </c>
      <c r="E46" s="15">
        <v>3296.1299999999997</v>
      </c>
      <c r="F46" s="16">
        <f t="shared" si="2"/>
        <v>130.39004707464693</v>
      </c>
      <c r="G46" s="16">
        <v>0</v>
      </c>
    </row>
    <row r="47" spans="1:7" ht="56.25">
      <c r="A47" s="25" t="s">
        <v>38</v>
      </c>
      <c r="B47" s="31" t="s">
        <v>39</v>
      </c>
      <c r="C47" s="14">
        <v>10000</v>
      </c>
      <c r="D47" s="15">
        <v>1000</v>
      </c>
      <c r="E47" s="15">
        <v>3229.3</v>
      </c>
      <c r="F47" s="16">
        <f t="shared" si="2"/>
        <v>32.293</v>
      </c>
      <c r="G47" s="16" t="s">
        <v>135</v>
      </c>
    </row>
    <row r="48" spans="1:7" ht="56.25">
      <c r="A48" s="25" t="s">
        <v>113</v>
      </c>
      <c r="B48" s="31" t="s">
        <v>114</v>
      </c>
      <c r="C48" s="14">
        <v>140</v>
      </c>
      <c r="D48" s="15">
        <v>34.98</v>
      </c>
      <c r="E48" s="15">
        <v>25.130000000000003</v>
      </c>
      <c r="F48" s="16">
        <f t="shared" si="2"/>
        <v>17.950000000000003</v>
      </c>
      <c r="G48" s="16">
        <f>E48/D48*100</f>
        <v>71.84105202973129</v>
      </c>
    </row>
    <row r="49" spans="1:7" ht="93" customHeight="1">
      <c r="A49" s="25" t="s">
        <v>87</v>
      </c>
      <c r="B49" s="31" t="s">
        <v>88</v>
      </c>
      <c r="C49" s="14">
        <v>1000</v>
      </c>
      <c r="D49" s="15">
        <v>150</v>
      </c>
      <c r="E49" s="15">
        <v>180.92</v>
      </c>
      <c r="F49" s="16">
        <f t="shared" si="2"/>
        <v>18.092</v>
      </c>
      <c r="G49" s="16">
        <f>E49/D49*100</f>
        <v>120.61333333333333</v>
      </c>
    </row>
    <row r="50" spans="1:7" ht="62.25" customHeight="1">
      <c r="A50" s="25" t="s">
        <v>116</v>
      </c>
      <c r="B50" s="31" t="s">
        <v>117</v>
      </c>
      <c r="C50" s="14">
        <v>0</v>
      </c>
      <c r="D50" s="15">
        <v>0</v>
      </c>
      <c r="E50" s="15">
        <v>0</v>
      </c>
      <c r="F50" s="16">
        <v>0</v>
      </c>
      <c r="G50" s="16">
        <v>0</v>
      </c>
    </row>
    <row r="51" spans="1:7" s="6" customFormat="1" ht="39.75" customHeight="1">
      <c r="A51" s="26" t="s">
        <v>40</v>
      </c>
      <c r="B51" s="32" t="s">
        <v>41</v>
      </c>
      <c r="C51" s="12">
        <v>48632.729999999996</v>
      </c>
      <c r="D51" s="12">
        <v>10105.43</v>
      </c>
      <c r="E51" s="12">
        <v>33835.340000000004</v>
      </c>
      <c r="F51" s="12">
        <f t="shared" si="2"/>
        <v>69.57318661732542</v>
      </c>
      <c r="G51" s="12" t="s">
        <v>135</v>
      </c>
    </row>
    <row r="52" spans="1:7" s="6" customFormat="1" ht="24" customHeight="1">
      <c r="A52" s="26" t="s">
        <v>42</v>
      </c>
      <c r="B52" s="32" t="s">
        <v>55</v>
      </c>
      <c r="C52" s="12">
        <f>SUM(C53:C55)</f>
        <v>2563.62</v>
      </c>
      <c r="D52" s="12">
        <f>SUM(D53:D55)</f>
        <v>2563.62</v>
      </c>
      <c r="E52" s="12">
        <f>SUM(E53:E55)</f>
        <v>-55.39</v>
      </c>
      <c r="F52" s="12">
        <f t="shared" si="2"/>
        <v>-2.160616628049399</v>
      </c>
      <c r="G52" s="12">
        <f>E52/D52*100</f>
        <v>-2.160616628049399</v>
      </c>
    </row>
    <row r="53" spans="1:7" s="6" customFormat="1" ht="20.25" customHeight="1">
      <c r="A53" s="25" t="s">
        <v>81</v>
      </c>
      <c r="B53" s="31" t="s">
        <v>43</v>
      </c>
      <c r="C53" s="14">
        <v>0</v>
      </c>
      <c r="D53" s="15">
        <v>0</v>
      </c>
      <c r="E53" s="15">
        <v>-45.32</v>
      </c>
      <c r="F53" s="16">
        <v>0</v>
      </c>
      <c r="G53" s="16">
        <v>0</v>
      </c>
    </row>
    <row r="54" spans="1:7" s="6" customFormat="1" ht="22.5" customHeight="1">
      <c r="A54" s="25" t="s">
        <v>83</v>
      </c>
      <c r="B54" s="31" t="s">
        <v>44</v>
      </c>
      <c r="C54" s="14">
        <v>0</v>
      </c>
      <c r="D54" s="15">
        <v>0</v>
      </c>
      <c r="E54" s="15">
        <v>-10.07</v>
      </c>
      <c r="F54" s="16">
        <v>0</v>
      </c>
      <c r="G54" s="16">
        <v>0</v>
      </c>
    </row>
    <row r="55" spans="1:7" s="6" customFormat="1" ht="20.25" customHeight="1">
      <c r="A55" s="25" t="s">
        <v>121</v>
      </c>
      <c r="B55" s="31" t="s">
        <v>120</v>
      </c>
      <c r="C55" s="14">
        <v>2563.62</v>
      </c>
      <c r="D55" s="15">
        <v>2563.62</v>
      </c>
      <c r="E55" s="15">
        <v>0</v>
      </c>
      <c r="F55" s="16">
        <f t="shared" si="2"/>
        <v>0</v>
      </c>
      <c r="G55" s="16">
        <f aca="true" t="shared" si="3" ref="G55:G61">E55/D55*100</f>
        <v>0</v>
      </c>
    </row>
    <row r="56" spans="1:7" s="6" customFormat="1" ht="19.5" customHeight="1">
      <c r="A56" s="26" t="s">
        <v>45</v>
      </c>
      <c r="B56" s="32" t="s">
        <v>46</v>
      </c>
      <c r="C56" s="12">
        <f>C57+C62+C66+C69</f>
        <v>18198221.36</v>
      </c>
      <c r="D56" s="12">
        <f>D57+D62+D66+D69</f>
        <v>4276315.12</v>
      </c>
      <c r="E56" s="12">
        <f>E57+E62+E66+E69</f>
        <v>2592170.3000000003</v>
      </c>
      <c r="F56" s="12">
        <f t="shared" si="2"/>
        <v>14.244085994566671</v>
      </c>
      <c r="G56" s="12">
        <f t="shared" si="3"/>
        <v>60.61691496673426</v>
      </c>
    </row>
    <row r="57" spans="1:7" s="6" customFormat="1" ht="37.5">
      <c r="A57" s="27" t="s">
        <v>61</v>
      </c>
      <c r="B57" s="33" t="s">
        <v>82</v>
      </c>
      <c r="C57" s="12">
        <f>SUM(C58:C61)</f>
        <v>18196489.240000002</v>
      </c>
      <c r="D57" s="13">
        <f>SUM(D58:D61)</f>
        <v>4274615.22</v>
      </c>
      <c r="E57" s="13">
        <f>SUM(E58:E61)</f>
        <v>2594976.1900000004</v>
      </c>
      <c r="F57" s="13">
        <f t="shared" si="2"/>
        <v>14.260861838643333</v>
      </c>
      <c r="G57" s="13">
        <f t="shared" si="3"/>
        <v>60.70666145244298</v>
      </c>
    </row>
    <row r="58" spans="1:7" s="6" customFormat="1" ht="20.25" customHeight="1">
      <c r="A58" s="25" t="s">
        <v>91</v>
      </c>
      <c r="B58" s="31" t="s">
        <v>75</v>
      </c>
      <c r="C58" s="14">
        <v>1996988.6</v>
      </c>
      <c r="D58" s="15">
        <v>317650.5</v>
      </c>
      <c r="E58" s="15">
        <v>431060.7</v>
      </c>
      <c r="F58" s="16">
        <f t="shared" si="2"/>
        <v>21.585536342070256</v>
      </c>
      <c r="G58" s="16">
        <f t="shared" si="3"/>
        <v>135.7028243305142</v>
      </c>
    </row>
    <row r="59" spans="1:13" s="6" customFormat="1" ht="37.5">
      <c r="A59" s="25" t="s">
        <v>92</v>
      </c>
      <c r="B59" s="31" t="s">
        <v>56</v>
      </c>
      <c r="C59" s="14">
        <f>4036445.3+477793</f>
        <v>4514238.3</v>
      </c>
      <c r="D59" s="15">
        <v>1009111.32</v>
      </c>
      <c r="E59" s="15">
        <v>237551.82</v>
      </c>
      <c r="F59" s="16">
        <f t="shared" si="2"/>
        <v>5.262279131343155</v>
      </c>
      <c r="G59" s="16">
        <f t="shared" si="3"/>
        <v>23.54069519307345</v>
      </c>
      <c r="M59" s="10"/>
    </row>
    <row r="60" spans="1:7" s="6" customFormat="1" ht="21" customHeight="1">
      <c r="A60" s="25" t="s">
        <v>93</v>
      </c>
      <c r="B60" s="31" t="s">
        <v>76</v>
      </c>
      <c r="C60" s="14">
        <v>11393600.2</v>
      </c>
      <c r="D60" s="15">
        <v>2848400.05</v>
      </c>
      <c r="E60" s="15">
        <v>1860172.7000000002</v>
      </c>
      <c r="F60" s="16">
        <f t="shared" si="2"/>
        <v>16.326469836987965</v>
      </c>
      <c r="G60" s="16">
        <f t="shared" si="3"/>
        <v>65.30587934795186</v>
      </c>
    </row>
    <row r="61" spans="1:7" s="6" customFormat="1" ht="20.25" customHeight="1">
      <c r="A61" s="25" t="s">
        <v>94</v>
      </c>
      <c r="B61" s="31" t="s">
        <v>47</v>
      </c>
      <c r="C61" s="14">
        <v>291662.14</v>
      </c>
      <c r="D61" s="15">
        <v>99453.35</v>
      </c>
      <c r="E61" s="15">
        <v>66190.97</v>
      </c>
      <c r="F61" s="16">
        <f t="shared" si="2"/>
        <v>22.694399074216488</v>
      </c>
      <c r="G61" s="16">
        <f t="shared" si="3"/>
        <v>66.55479176920636</v>
      </c>
    </row>
    <row r="62" spans="1:7" ht="38.25" customHeight="1">
      <c r="A62" s="26" t="s">
        <v>68</v>
      </c>
      <c r="B62" s="32" t="s">
        <v>48</v>
      </c>
      <c r="C62" s="12">
        <f>C63</f>
        <v>1699.9</v>
      </c>
      <c r="D62" s="12">
        <f>D63</f>
        <v>1699.9</v>
      </c>
      <c r="E62" s="12">
        <f>E63</f>
        <v>3699.9</v>
      </c>
      <c r="F62" s="12" t="s">
        <v>127</v>
      </c>
      <c r="G62" s="12" t="s">
        <v>127</v>
      </c>
    </row>
    <row r="63" spans="1:7" ht="39.75" customHeight="1">
      <c r="A63" s="28" t="s">
        <v>95</v>
      </c>
      <c r="B63" s="31" t="s">
        <v>49</v>
      </c>
      <c r="C63" s="14">
        <v>1699.9</v>
      </c>
      <c r="D63" s="15">
        <v>1699.9</v>
      </c>
      <c r="E63" s="15">
        <v>3699.9</v>
      </c>
      <c r="F63" s="16" t="s">
        <v>127</v>
      </c>
      <c r="G63" s="16" t="s">
        <v>127</v>
      </c>
    </row>
    <row r="64" spans="1:7" ht="100.5" customHeight="1">
      <c r="A64" s="20" t="s">
        <v>101</v>
      </c>
      <c r="B64" s="34" t="s">
        <v>102</v>
      </c>
      <c r="C64" s="18">
        <f>C65</f>
        <v>0</v>
      </c>
      <c r="D64" s="12">
        <f>D65</f>
        <v>0</v>
      </c>
      <c r="E64" s="12">
        <f>E65</f>
        <v>0</v>
      </c>
      <c r="F64" s="12">
        <v>0</v>
      </c>
      <c r="G64" s="12">
        <v>0</v>
      </c>
    </row>
    <row r="65" spans="1:7" ht="99" customHeight="1">
      <c r="A65" s="21" t="s">
        <v>100</v>
      </c>
      <c r="B65" s="35" t="s">
        <v>99</v>
      </c>
      <c r="C65" s="19">
        <v>0</v>
      </c>
      <c r="D65" s="15">
        <v>0</v>
      </c>
      <c r="E65" s="15">
        <v>0</v>
      </c>
      <c r="F65" s="16">
        <v>0</v>
      </c>
      <c r="G65" s="16">
        <v>0</v>
      </c>
    </row>
    <row r="66" spans="1:7" ht="54.75" customHeight="1">
      <c r="A66" s="26" t="s">
        <v>96</v>
      </c>
      <c r="B66" s="36" t="s">
        <v>97</v>
      </c>
      <c r="C66" s="12">
        <f>C67</f>
        <v>32.22</v>
      </c>
      <c r="D66" s="12">
        <f>D67</f>
        <v>0</v>
      </c>
      <c r="E66" s="12">
        <f>E67</f>
        <v>406.65999999999997</v>
      </c>
      <c r="F66" s="12" t="s">
        <v>128</v>
      </c>
      <c r="G66" s="12">
        <v>0</v>
      </c>
    </row>
    <row r="67" spans="1:7" ht="78.75" customHeight="1">
      <c r="A67" s="29" t="s">
        <v>115</v>
      </c>
      <c r="B67" s="37" t="s">
        <v>98</v>
      </c>
      <c r="C67" s="14">
        <v>32.22</v>
      </c>
      <c r="D67" s="16">
        <v>0</v>
      </c>
      <c r="E67" s="16">
        <v>406.65999999999997</v>
      </c>
      <c r="F67" s="16" t="s">
        <v>128</v>
      </c>
      <c r="G67" s="16">
        <v>0</v>
      </c>
    </row>
    <row r="68" spans="1:7" ht="37.5">
      <c r="A68" s="26" t="s">
        <v>59</v>
      </c>
      <c r="B68" s="32" t="s">
        <v>60</v>
      </c>
      <c r="C68" s="12">
        <f>C69</f>
        <v>0</v>
      </c>
      <c r="D68" s="12">
        <f>D69</f>
        <v>0</v>
      </c>
      <c r="E68" s="12">
        <f>E69</f>
        <v>-6912.450000000001</v>
      </c>
      <c r="F68" s="12">
        <v>0</v>
      </c>
      <c r="G68" s="12">
        <v>0</v>
      </c>
    </row>
    <row r="69" spans="1:7" ht="56.25">
      <c r="A69" s="25" t="s">
        <v>118</v>
      </c>
      <c r="B69" s="31" t="s">
        <v>119</v>
      </c>
      <c r="C69" s="14">
        <v>0</v>
      </c>
      <c r="D69" s="15">
        <v>0</v>
      </c>
      <c r="E69" s="15">
        <v>-6912.450000000001</v>
      </c>
      <c r="F69" s="16">
        <v>0</v>
      </c>
      <c r="G69" s="16">
        <v>0</v>
      </c>
    </row>
    <row r="70" spans="1:7" ht="25.5" customHeight="1">
      <c r="A70" s="26"/>
      <c r="B70" s="32" t="s">
        <v>57</v>
      </c>
      <c r="C70" s="12">
        <f>C8+C56</f>
        <v>27552393.54</v>
      </c>
      <c r="D70" s="12">
        <f>D8+D56</f>
        <v>6313577.51</v>
      </c>
      <c r="E70" s="12">
        <f>E8+E56</f>
        <v>4666293.67</v>
      </c>
      <c r="F70" s="12">
        <f t="shared" si="2"/>
        <v>16.9360736780475</v>
      </c>
      <c r="G70" s="12">
        <f>E70/D70*100</f>
        <v>73.90886803257129</v>
      </c>
    </row>
    <row r="71" spans="3:7" s="8" customFormat="1" ht="15">
      <c r="C71" s="9">
        <v>27552393546</v>
      </c>
      <c r="D71" s="9">
        <v>6313577506</v>
      </c>
      <c r="E71" s="9">
        <v>4666293674.47</v>
      </c>
      <c r="F71" s="9"/>
      <c r="G71" s="9"/>
    </row>
  </sheetData>
  <sheetProtection/>
  <mergeCells count="3">
    <mergeCell ref="A3:G3"/>
    <mergeCell ref="A4:G4"/>
    <mergeCell ref="A5:G5"/>
  </mergeCells>
  <printOptions/>
  <pageMargins left="0.7874015748031497" right="0.3937007874015748" top="0.5511811023622047" bottom="0.5511811023622047" header="0.11811023622047245" footer="0.11811023622047245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Кинева Светлана Александровна</cp:lastModifiedBy>
  <cp:lastPrinted>2024-04-24T04:57:47Z</cp:lastPrinted>
  <dcterms:created xsi:type="dcterms:W3CDTF">2012-12-03T09:39:47Z</dcterms:created>
  <dcterms:modified xsi:type="dcterms:W3CDTF">2024-04-24T04:58:14Z</dcterms:modified>
  <cp:category/>
  <cp:version/>
  <cp:contentType/>
  <cp:contentStatus/>
</cp:coreProperties>
</file>