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200" windowHeight="9180" activeTab="0"/>
  </bookViews>
  <sheets>
    <sheet name="на 01.07.2022" sheetId="1" r:id="rId1"/>
  </sheets>
  <definedNames>
    <definedName name="_xlnm.Print_Titles" localSheetId="0">'на 01.07.2022'!$5:$5</definedName>
  </definedNames>
  <calcPr fullCalcOnLoad="1"/>
</workbook>
</file>

<file path=xl/sharedStrings.xml><?xml version="1.0" encoding="utf-8"?>
<sst xmlns="http://schemas.openxmlformats.org/spreadsheetml/2006/main" count="135" uniqueCount="133">
  <si>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</si>
  <si>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</si>
  <si>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</si>
  <si>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</si>
  <si>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</si>
  <si>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</si>
  <si>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</si>
  <si>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</si>
  <si>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</si>
  <si>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</si>
  <si>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</si>
  <si>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</si>
  <si>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</si>
  <si>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</si>
  <si>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</si>
  <si>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</si>
  <si>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</si>
  <si>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</si>
  <si>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</si>
  <si>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</si>
  <si>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</si>
  <si>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</si>
  <si>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</si>
  <si>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</si>
  <si>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</si>
  <si>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</si>
  <si>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</si>
  <si>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</si>
  <si>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</si>
  <si>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</si>
  <si>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</si>
  <si>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</si>
  <si>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</si>
  <si>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</si>
  <si>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</si>
  <si>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</si>
  <si>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</si>
  <si>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</si>
  <si>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</si>
  <si>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</si>
  <si>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</si>
  <si>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</si>
  <si>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</si>
  <si>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</si>
  <si>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</si>
  <si>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</si>
  <si>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</si>
  <si>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</si>
  <si>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</si>
  <si>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</si>
  <si>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</si>
  <si>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</si>
  <si>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</si>
  <si>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</si>
  <si>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</si>
  <si>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</si>
  <si>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</si>
  <si>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</si>
  <si>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</si>
  <si>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</si>
  <si>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</si>
  <si>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</si>
  <si>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</si>
  <si>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</si>
  <si>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</si>
  <si>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</si>
  <si>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</si>
  <si>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</si>
  <si>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</si>
  <si>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</si>
  <si>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</si>
  <si>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</si>
  <si>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</si>
  <si>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</si>
  <si>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</si>
  <si>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</si>
  <si>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</si>
  <si>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</si>
  <si>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</si>
  <si>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</si>
  <si>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</si>
  <si>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</si>
  <si>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</si>
  <si>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</si>
  <si>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</si>
  <si>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</si>
  <si>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</si>
  <si>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</si>
  <si>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</si>
  <si>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</si>
  <si>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</si>
  <si>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</si>
  <si>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</si>
  <si>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</si>
  <si>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</si>
  <si>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</si>
  <si>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</si>
  <si>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</si>
  <si>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</si>
  <si>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</si>
  <si>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</si>
  <si>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</si>
  <si>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</si>
  <si>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</si>
  <si>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</si>
  <si>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</si>
  <si>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</si>
  <si>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</si>
  <si>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</si>
  <si>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</si>
  <si>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</si>
  <si>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</si>
  <si>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</si>
  <si>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</si>
  <si>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</si>
  <si>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</si>
  <si>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</si>
  <si>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</si>
  <si>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</si>
  <si>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</si>
  <si>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</si>
  <si>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</si>
  <si>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</si>
  <si>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</si>
  <si>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Утверждено 
по бюджету 
на 2022 год, 
тыс. рублей</t>
  </si>
  <si>
    <t>% исполнения к 
утверждённому 
плану 2022 года</t>
  </si>
  <si>
    <t>000 1 17 15020 04 0000 150</t>
  </si>
  <si>
    <t>более чем 
в 2 раза</t>
  </si>
  <si>
    <t>План на
1 полугодие
2022 года, 
тыс. рублей</t>
  </si>
  <si>
    <t>% исполнения 
к плану 
1 полугодия
2022 года</t>
  </si>
  <si>
    <t>бюджета города Нижневартовска по доходам на 01.07.2022</t>
  </si>
  <si>
    <t>Фактическое 
исполнение 
на 01.07.2022, 
тыс. рублей</t>
  </si>
  <si>
    <t>более чем 
в 3 раза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</si>
</sst>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188" fontId="47" fillId="0" borderId="0" xfId="64" applyNumberFormat="1" applyFont="1" applyFill="1" applyAlignment="1">
      <alignment horizontal="right"/>
    </xf>
    <xf numFmtId="0" fontId="47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3" fillId="34" borderId="12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88" fontId="31" fillId="0" borderId="0" xfId="64" applyNumberFormat="1" applyFont="1" applyFill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4" fontId="50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60" zoomScaleNormal="6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1" sqref="Q61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12" customWidth="1"/>
    <col min="4" max="4" width="21.8515625" style="16" customWidth="1"/>
    <col min="5" max="5" width="22.57421875" style="16" customWidth="1"/>
    <col min="6" max="6" width="21.8515625" style="16" customWidth="1"/>
    <col min="7" max="7" width="20.421875" style="16" customWidth="1"/>
    <col min="13" max="13" width="12.57421875" style="0" customWidth="1"/>
  </cols>
  <sheetData>
    <row r="1" spans="1:6" ht="18.75">
      <c r="A1" s="52" t="s">
        <v>59</v>
      </c>
      <c r="B1" s="52"/>
      <c r="C1" s="52"/>
      <c r="D1" s="52"/>
      <c r="E1" s="52"/>
      <c r="F1" s="52"/>
    </row>
    <row r="2" spans="1:6" ht="18.75">
      <c r="A2" s="52" t="s">
        <v>130</v>
      </c>
      <c r="B2" s="52"/>
      <c r="C2" s="52"/>
      <c r="D2" s="52"/>
      <c r="E2" s="52"/>
      <c r="F2" s="52"/>
    </row>
    <row r="3" spans="1:6" ht="15.75">
      <c r="A3" s="53"/>
      <c r="B3" s="53"/>
      <c r="C3" s="53"/>
      <c r="D3" s="53"/>
      <c r="E3" s="53"/>
      <c r="F3" s="53"/>
    </row>
    <row r="4" spans="1:7" ht="18.75">
      <c r="A4" s="20"/>
      <c r="B4" s="20"/>
      <c r="C4" s="20"/>
      <c r="D4" s="34"/>
      <c r="E4" s="35"/>
      <c r="F4" s="50"/>
      <c r="G4" s="35"/>
    </row>
    <row r="5" spans="1:7" ht="99.75" customHeight="1">
      <c r="A5" s="13" t="s">
        <v>0</v>
      </c>
      <c r="B5" s="13" t="s">
        <v>1</v>
      </c>
      <c r="C5" s="17" t="s">
        <v>124</v>
      </c>
      <c r="D5" s="19" t="s">
        <v>128</v>
      </c>
      <c r="E5" s="13" t="s">
        <v>131</v>
      </c>
      <c r="F5" s="13" t="s">
        <v>125</v>
      </c>
      <c r="G5" s="13" t="s">
        <v>129</v>
      </c>
    </row>
    <row r="6" spans="1:7" ht="27" customHeight="1">
      <c r="A6" s="21"/>
      <c r="B6" s="22" t="s">
        <v>2</v>
      </c>
      <c r="C6" s="37">
        <f>SUM(C7,C22)</f>
        <v>6545453.76</v>
      </c>
      <c r="D6" s="37">
        <f>SUM(D7,D22)</f>
        <v>3053539.52</v>
      </c>
      <c r="E6" s="37">
        <f>SUM(E7,E22)</f>
        <v>3156510.8600000003</v>
      </c>
      <c r="F6" s="37">
        <f>E6/C6*100</f>
        <v>48.2244772591595</v>
      </c>
      <c r="G6" s="37">
        <f>E6/D6*100</f>
        <v>103.37219608017388</v>
      </c>
    </row>
    <row r="7" spans="1:7" s="11" customFormat="1" ht="27" customHeight="1">
      <c r="A7" s="23"/>
      <c r="B7" s="24" t="s">
        <v>106</v>
      </c>
      <c r="C7" s="37">
        <f>SUM(C8,C9,C11,C16,C20:C21)</f>
        <v>5766997.06</v>
      </c>
      <c r="D7" s="39">
        <f>SUM(D8,D9,D11,D16,D20:D21)</f>
        <v>2766798.84</v>
      </c>
      <c r="E7" s="39">
        <f>SUM(E8,E9,E11,E16,E20:E21)</f>
        <v>2782527.54</v>
      </c>
      <c r="F7" s="39">
        <f aca="true" t="shared" si="0" ref="F7:F68">E7/C7*100</f>
        <v>48.24915828897614</v>
      </c>
      <c r="G7" s="39">
        <f aca="true" t="shared" si="1" ref="G7:G68">E7/D7*100</f>
        <v>100.56848007063644</v>
      </c>
    </row>
    <row r="8" spans="1:7" ht="30.75" customHeight="1">
      <c r="A8" s="25" t="s">
        <v>3</v>
      </c>
      <c r="B8" s="26" t="s">
        <v>4</v>
      </c>
      <c r="C8" s="36">
        <v>3903705</v>
      </c>
      <c r="D8" s="40">
        <v>1834813</v>
      </c>
      <c r="E8" s="38">
        <v>1759394.45</v>
      </c>
      <c r="F8" s="40">
        <f t="shared" si="0"/>
        <v>45.06986183638364</v>
      </c>
      <c r="G8" s="40">
        <f t="shared" si="1"/>
        <v>95.88957839300245</v>
      </c>
    </row>
    <row r="9" spans="1:7" ht="37.5">
      <c r="A9" s="27" t="s">
        <v>64</v>
      </c>
      <c r="B9" s="22" t="s">
        <v>65</v>
      </c>
      <c r="C9" s="37">
        <f>C10</f>
        <v>32378.46</v>
      </c>
      <c r="D9" s="37">
        <f>D10</f>
        <v>15042.44</v>
      </c>
      <c r="E9" s="37">
        <f>E10</f>
        <v>17535.15</v>
      </c>
      <c r="F9" s="37">
        <f t="shared" si="0"/>
        <v>54.15683760129419</v>
      </c>
      <c r="G9" s="37">
        <f t="shared" si="1"/>
        <v>116.57118127112358</v>
      </c>
    </row>
    <row r="10" spans="1:7" ht="37.5">
      <c r="A10" s="25" t="s">
        <v>66</v>
      </c>
      <c r="B10" s="26" t="s">
        <v>67</v>
      </c>
      <c r="C10" s="36">
        <v>32378.46</v>
      </c>
      <c r="D10" s="40">
        <v>15042.44</v>
      </c>
      <c r="E10" s="38">
        <v>17535.15</v>
      </c>
      <c r="F10" s="40">
        <f t="shared" si="0"/>
        <v>54.15683760129419</v>
      </c>
      <c r="G10" s="40">
        <f t="shared" si="1"/>
        <v>116.57118127112358</v>
      </c>
    </row>
    <row r="11" spans="1:7" ht="29.25" customHeight="1">
      <c r="A11" s="27" t="s">
        <v>5</v>
      </c>
      <c r="B11" s="22" t="s">
        <v>6</v>
      </c>
      <c r="C11" s="37">
        <f>SUM(C12:C15)</f>
        <v>1358570</v>
      </c>
      <c r="D11" s="37">
        <f>SUM(D12:D15)</f>
        <v>748766</v>
      </c>
      <c r="E11" s="37">
        <f>SUM(E12:E15)</f>
        <v>818727.66</v>
      </c>
      <c r="F11" s="37">
        <f t="shared" si="0"/>
        <v>60.26392898415246</v>
      </c>
      <c r="G11" s="37">
        <f t="shared" si="1"/>
        <v>109.34359466108236</v>
      </c>
    </row>
    <row r="12" spans="1:7" ht="37.5">
      <c r="A12" s="25" t="s">
        <v>7</v>
      </c>
      <c r="B12" s="26" t="s">
        <v>8</v>
      </c>
      <c r="C12" s="36">
        <v>1280200</v>
      </c>
      <c r="D12" s="40">
        <v>701789</v>
      </c>
      <c r="E12" s="38">
        <v>779009.1</v>
      </c>
      <c r="F12" s="40">
        <f t="shared" si="0"/>
        <v>60.85057803468208</v>
      </c>
      <c r="G12" s="40">
        <f t="shared" si="1"/>
        <v>111.00332151116645</v>
      </c>
    </row>
    <row r="13" spans="1:7" ht="27.75" customHeight="1">
      <c r="A13" s="25" t="s">
        <v>9</v>
      </c>
      <c r="B13" s="26" t="s">
        <v>10</v>
      </c>
      <c r="C13" s="36">
        <v>0</v>
      </c>
      <c r="D13" s="40">
        <v>0</v>
      </c>
      <c r="E13" s="38">
        <v>1346.66</v>
      </c>
      <c r="F13" s="40">
        <v>0</v>
      </c>
      <c r="G13" s="40">
        <v>0</v>
      </c>
    </row>
    <row r="14" spans="1:7" ht="24" customHeight="1">
      <c r="A14" s="25" t="s">
        <v>11</v>
      </c>
      <c r="B14" s="26" t="s">
        <v>50</v>
      </c>
      <c r="C14" s="36">
        <v>1286</v>
      </c>
      <c r="D14" s="40">
        <v>643</v>
      </c>
      <c r="E14" s="38">
        <v>359.03</v>
      </c>
      <c r="F14" s="40">
        <f t="shared" si="0"/>
        <v>27.918351477449455</v>
      </c>
      <c r="G14" s="40">
        <f t="shared" si="1"/>
        <v>55.83670295489891</v>
      </c>
    </row>
    <row r="15" spans="1:7" ht="40.5" customHeight="1">
      <c r="A15" s="25" t="s">
        <v>68</v>
      </c>
      <c r="B15" s="26" t="s">
        <v>70</v>
      </c>
      <c r="C15" s="36">
        <v>77084</v>
      </c>
      <c r="D15" s="40">
        <v>46334</v>
      </c>
      <c r="E15" s="38">
        <v>38012.87</v>
      </c>
      <c r="F15" s="40">
        <f t="shared" si="0"/>
        <v>49.31356701779877</v>
      </c>
      <c r="G15" s="40">
        <f t="shared" si="1"/>
        <v>82.04098502179825</v>
      </c>
    </row>
    <row r="16" spans="1:7" ht="33.75" customHeight="1">
      <c r="A16" s="27" t="s">
        <v>12</v>
      </c>
      <c r="B16" s="22" t="s">
        <v>13</v>
      </c>
      <c r="C16" s="37">
        <f>SUM(C17:C19)</f>
        <v>428149.6</v>
      </c>
      <c r="D16" s="37">
        <f>SUM(D17:D19)</f>
        <v>148005</v>
      </c>
      <c r="E16" s="37">
        <f>SUM(E17:E19)</f>
        <v>151402.75</v>
      </c>
      <c r="F16" s="37">
        <f t="shared" si="0"/>
        <v>35.36211408348858</v>
      </c>
      <c r="G16" s="37">
        <f t="shared" si="1"/>
        <v>102.29569946961252</v>
      </c>
    </row>
    <row r="17" spans="1:7" ht="53.25" customHeight="1">
      <c r="A17" s="25" t="s">
        <v>14</v>
      </c>
      <c r="B17" s="26" t="s">
        <v>15</v>
      </c>
      <c r="C17" s="36">
        <v>99082</v>
      </c>
      <c r="D17" s="40">
        <v>17207</v>
      </c>
      <c r="E17" s="38">
        <v>17262.86</v>
      </c>
      <c r="F17" s="40">
        <f t="shared" si="0"/>
        <v>17.422801316081628</v>
      </c>
      <c r="G17" s="40">
        <f t="shared" si="1"/>
        <v>100.32463532283373</v>
      </c>
    </row>
    <row r="18" spans="1:7" s="4" customFormat="1" ht="32.25" customHeight="1">
      <c r="A18" s="25" t="s">
        <v>108</v>
      </c>
      <c r="B18" s="26" t="s">
        <v>109</v>
      </c>
      <c r="C18" s="36">
        <v>127869.6</v>
      </c>
      <c r="D18" s="40">
        <v>40374</v>
      </c>
      <c r="E18" s="38">
        <v>42318.07</v>
      </c>
      <c r="F18" s="40">
        <f t="shared" si="0"/>
        <v>33.09470742068482</v>
      </c>
      <c r="G18" s="40">
        <f t="shared" si="1"/>
        <v>104.81515331649081</v>
      </c>
    </row>
    <row r="19" spans="1:7" ht="30" customHeight="1">
      <c r="A19" s="25" t="s">
        <v>16</v>
      </c>
      <c r="B19" s="26" t="s">
        <v>17</v>
      </c>
      <c r="C19" s="36">
        <v>201198</v>
      </c>
      <c r="D19" s="40">
        <v>90424</v>
      </c>
      <c r="E19" s="38">
        <v>91821.82</v>
      </c>
      <c r="F19" s="40">
        <f t="shared" si="0"/>
        <v>45.637541128639455</v>
      </c>
      <c r="G19" s="40">
        <f t="shared" si="1"/>
        <v>101.54585065911705</v>
      </c>
    </row>
    <row r="20" spans="1:7" ht="36.75" customHeight="1">
      <c r="A20" s="27" t="s">
        <v>18</v>
      </c>
      <c r="B20" s="22" t="s">
        <v>19</v>
      </c>
      <c r="C20" s="37">
        <v>44194</v>
      </c>
      <c r="D20" s="37">
        <v>20172.4</v>
      </c>
      <c r="E20" s="37">
        <v>35475.08</v>
      </c>
      <c r="F20" s="37">
        <f t="shared" si="0"/>
        <v>80.27125854188351</v>
      </c>
      <c r="G20" s="37">
        <f t="shared" si="1"/>
        <v>175.85949118597688</v>
      </c>
    </row>
    <row r="21" spans="1:7" ht="37.5">
      <c r="A21" s="27" t="s">
        <v>20</v>
      </c>
      <c r="B21" s="22" t="s">
        <v>51</v>
      </c>
      <c r="C21" s="37">
        <v>0</v>
      </c>
      <c r="D21" s="37">
        <v>0</v>
      </c>
      <c r="E21" s="37">
        <v>-7.55</v>
      </c>
      <c r="F21" s="37">
        <v>0</v>
      </c>
      <c r="G21" s="37">
        <v>0</v>
      </c>
    </row>
    <row r="22" spans="1:7" s="11" customFormat="1" ht="19.5">
      <c r="A22" s="28"/>
      <c r="B22" s="24" t="s">
        <v>107</v>
      </c>
      <c r="C22" s="37">
        <f>SUM(C23,C33,C35,C39,C49,C50)</f>
        <v>778456.6999999998</v>
      </c>
      <c r="D22" s="39">
        <f>SUM(D23,D33,D35,D39,D49,D50)</f>
        <v>286740.68000000005</v>
      </c>
      <c r="E22" s="42">
        <f>SUM(E23,E33,E35,E39,E49,E50)</f>
        <v>373983.32000000007</v>
      </c>
      <c r="F22" s="39">
        <f t="shared" si="0"/>
        <v>48.04163417181716</v>
      </c>
      <c r="G22" s="39">
        <f t="shared" si="1"/>
        <v>130.42562359829793</v>
      </c>
    </row>
    <row r="23" spans="1:7" ht="37.5">
      <c r="A23" s="27" t="s">
        <v>21</v>
      </c>
      <c r="B23" s="22" t="s">
        <v>22</v>
      </c>
      <c r="C23" s="37">
        <f>SUM(C24:C32)</f>
        <v>663035.8399999999</v>
      </c>
      <c r="D23" s="37">
        <f>SUM(D24:D32)</f>
        <v>220652.13000000006</v>
      </c>
      <c r="E23" s="37">
        <f>SUM(E24:E32)</f>
        <v>275762.64</v>
      </c>
      <c r="F23" s="37">
        <f t="shared" si="0"/>
        <v>41.59091007810378</v>
      </c>
      <c r="G23" s="37">
        <f t="shared" si="1"/>
        <v>124.97619669477015</v>
      </c>
    </row>
    <row r="24" spans="1:7" ht="60.75" customHeight="1">
      <c r="A24" s="25" t="s">
        <v>75</v>
      </c>
      <c r="B24" s="26" t="s">
        <v>23</v>
      </c>
      <c r="C24" s="36">
        <v>5595.45</v>
      </c>
      <c r="D24" s="40">
        <v>5595.45</v>
      </c>
      <c r="E24" s="38">
        <v>10227.95</v>
      </c>
      <c r="F24" s="40">
        <f t="shared" si="0"/>
        <v>182.7904815519753</v>
      </c>
      <c r="G24" s="40">
        <f t="shared" si="1"/>
        <v>182.7904815519753</v>
      </c>
    </row>
    <row r="25" spans="1:7" ht="78.75" customHeight="1">
      <c r="A25" s="25" t="s">
        <v>24</v>
      </c>
      <c r="B25" s="26" t="s">
        <v>25</v>
      </c>
      <c r="C25" s="36">
        <v>583000</v>
      </c>
      <c r="D25" s="40">
        <v>183000</v>
      </c>
      <c r="E25" s="38">
        <v>213854.39</v>
      </c>
      <c r="F25" s="40">
        <f t="shared" si="0"/>
        <v>36.68171355060035</v>
      </c>
      <c r="G25" s="40">
        <f t="shared" si="1"/>
        <v>116.86032240437159</v>
      </c>
    </row>
    <row r="26" spans="1:7" ht="72.75" customHeight="1">
      <c r="A26" s="25" t="s">
        <v>76</v>
      </c>
      <c r="B26" s="26" t="s">
        <v>26</v>
      </c>
      <c r="C26" s="36">
        <v>3500</v>
      </c>
      <c r="D26" s="40">
        <v>1000</v>
      </c>
      <c r="E26" s="38">
        <v>1360.99</v>
      </c>
      <c r="F26" s="40">
        <f t="shared" si="0"/>
        <v>38.88542857142857</v>
      </c>
      <c r="G26" s="40">
        <f t="shared" si="1"/>
        <v>136.099</v>
      </c>
    </row>
    <row r="27" spans="1:7" ht="75">
      <c r="A27" s="25" t="s">
        <v>27</v>
      </c>
      <c r="B27" s="26" t="s">
        <v>71</v>
      </c>
      <c r="C27" s="36">
        <v>2128.5</v>
      </c>
      <c r="D27" s="40">
        <v>994.29</v>
      </c>
      <c r="E27" s="38">
        <v>776.97</v>
      </c>
      <c r="F27" s="40">
        <f t="shared" si="0"/>
        <v>36.503171247357294</v>
      </c>
      <c r="G27" s="40">
        <f t="shared" si="1"/>
        <v>78.1431976586308</v>
      </c>
    </row>
    <row r="28" spans="1:7" ht="39" customHeight="1">
      <c r="A28" s="25" t="s">
        <v>88</v>
      </c>
      <c r="B28" s="2" t="s">
        <v>63</v>
      </c>
      <c r="C28" s="36">
        <v>58735.96</v>
      </c>
      <c r="D28" s="40">
        <v>26090</v>
      </c>
      <c r="E28" s="38">
        <v>45144.61</v>
      </c>
      <c r="F28" s="40">
        <f t="shared" si="0"/>
        <v>76.86025732787887</v>
      </c>
      <c r="G28" s="40">
        <f t="shared" si="1"/>
        <v>173.03415101571485</v>
      </c>
    </row>
    <row r="29" spans="1:7" ht="111.75" customHeight="1">
      <c r="A29" s="25" t="s">
        <v>79</v>
      </c>
      <c r="B29" s="2" t="s">
        <v>80</v>
      </c>
      <c r="C29" s="36">
        <v>0.7</v>
      </c>
      <c r="D29" s="40">
        <v>0.7</v>
      </c>
      <c r="E29" s="38">
        <v>1.35</v>
      </c>
      <c r="F29" s="40">
        <v>0</v>
      </c>
      <c r="G29" s="40">
        <v>0</v>
      </c>
    </row>
    <row r="30" spans="1:7" s="4" customFormat="1" ht="98.25" customHeight="1">
      <c r="A30" s="25" t="s">
        <v>110</v>
      </c>
      <c r="B30" s="2" t="s">
        <v>111</v>
      </c>
      <c r="C30" s="36">
        <v>0.14</v>
      </c>
      <c r="D30" s="40">
        <v>0.14</v>
      </c>
      <c r="E30" s="38">
        <v>0.14</v>
      </c>
      <c r="F30" s="40">
        <v>0</v>
      </c>
      <c r="G30" s="40">
        <v>0</v>
      </c>
    </row>
    <row r="31" spans="1:7" ht="56.25">
      <c r="A31" s="25" t="s">
        <v>74</v>
      </c>
      <c r="B31" s="26" t="s">
        <v>28</v>
      </c>
      <c r="C31" s="36">
        <v>409.85</v>
      </c>
      <c r="D31" s="40">
        <v>409.85</v>
      </c>
      <c r="E31" s="38">
        <v>29.05</v>
      </c>
      <c r="F31" s="40">
        <f t="shared" si="0"/>
        <v>7.087959009393681</v>
      </c>
      <c r="G31" s="40">
        <f t="shared" si="1"/>
        <v>7.087959009393681</v>
      </c>
    </row>
    <row r="32" spans="1:7" ht="93.75">
      <c r="A32" s="25" t="s">
        <v>73</v>
      </c>
      <c r="B32" s="26" t="s">
        <v>52</v>
      </c>
      <c r="C32" s="36">
        <v>9665.24</v>
      </c>
      <c r="D32" s="40">
        <v>3561.7</v>
      </c>
      <c r="E32" s="38">
        <v>4367.19</v>
      </c>
      <c r="F32" s="40">
        <f t="shared" si="0"/>
        <v>45.18449619461079</v>
      </c>
      <c r="G32" s="40">
        <f t="shared" si="1"/>
        <v>122.61532414296543</v>
      </c>
    </row>
    <row r="33" spans="1:7" ht="30" customHeight="1">
      <c r="A33" s="27" t="s">
        <v>29</v>
      </c>
      <c r="B33" s="22" t="s">
        <v>30</v>
      </c>
      <c r="C33" s="37">
        <f>C34</f>
        <v>16228.2</v>
      </c>
      <c r="D33" s="37">
        <f>D34</f>
        <v>9162.56</v>
      </c>
      <c r="E33" s="37">
        <f>E34</f>
        <v>550.57</v>
      </c>
      <c r="F33" s="37">
        <f t="shared" si="0"/>
        <v>3.3926744802257796</v>
      </c>
      <c r="G33" s="37">
        <f t="shared" si="1"/>
        <v>6.008910173575945</v>
      </c>
    </row>
    <row r="34" spans="1:7" ht="27.75" customHeight="1">
      <c r="A34" s="25" t="s">
        <v>53</v>
      </c>
      <c r="B34" s="26" t="s">
        <v>31</v>
      </c>
      <c r="C34" s="36">
        <v>16228.2</v>
      </c>
      <c r="D34" s="41">
        <v>9162.56</v>
      </c>
      <c r="E34" s="38">
        <v>550.57</v>
      </c>
      <c r="F34" s="40">
        <f t="shared" si="0"/>
        <v>3.3926744802257796</v>
      </c>
      <c r="G34" s="40">
        <f t="shared" si="1"/>
        <v>6.008910173575945</v>
      </c>
    </row>
    <row r="35" spans="1:7" ht="37.5">
      <c r="A35" s="27" t="s">
        <v>32</v>
      </c>
      <c r="B35" s="22" t="s">
        <v>93</v>
      </c>
      <c r="C35" s="37">
        <f>SUM(C36:C38)</f>
        <v>13062.05</v>
      </c>
      <c r="D35" s="37">
        <f>SUM(D36:D38)</f>
        <v>11271.25</v>
      </c>
      <c r="E35" s="37">
        <f>SUM(E36:E38)</f>
        <v>26055.76</v>
      </c>
      <c r="F35" s="37">
        <f>E35/C35*100</f>
        <v>199.4768049425626</v>
      </c>
      <c r="G35" s="37" t="s">
        <v>127</v>
      </c>
    </row>
    <row r="36" spans="1:7" ht="37.5">
      <c r="A36" s="25" t="s">
        <v>81</v>
      </c>
      <c r="B36" s="26" t="s">
        <v>33</v>
      </c>
      <c r="C36" s="36">
        <v>118.59</v>
      </c>
      <c r="D36" s="40">
        <v>15.84</v>
      </c>
      <c r="E36" s="38">
        <v>0.21</v>
      </c>
      <c r="F36" s="40">
        <f t="shared" si="0"/>
        <v>0.17708069820389577</v>
      </c>
      <c r="G36" s="40">
        <f t="shared" si="1"/>
        <v>1.3257575757575757</v>
      </c>
    </row>
    <row r="37" spans="1:7" ht="42" customHeight="1">
      <c r="A37" s="25" t="s">
        <v>86</v>
      </c>
      <c r="B37" s="26" t="s">
        <v>82</v>
      </c>
      <c r="C37" s="36">
        <v>948.71</v>
      </c>
      <c r="D37" s="40">
        <v>418.05</v>
      </c>
      <c r="E37" s="38">
        <v>371.16</v>
      </c>
      <c r="F37" s="40">
        <f t="shared" si="0"/>
        <v>39.12259805419991</v>
      </c>
      <c r="G37" s="40">
        <f t="shared" si="1"/>
        <v>88.78363832077503</v>
      </c>
    </row>
    <row r="38" spans="1:7" ht="37.5">
      <c r="A38" s="25" t="s">
        <v>87</v>
      </c>
      <c r="B38" s="26" t="s">
        <v>34</v>
      </c>
      <c r="C38" s="36">
        <v>11994.75</v>
      </c>
      <c r="D38" s="40">
        <v>10837.36</v>
      </c>
      <c r="E38" s="38">
        <v>25684.39</v>
      </c>
      <c r="F38" s="40" t="s">
        <v>127</v>
      </c>
      <c r="G38" s="40" t="s">
        <v>127</v>
      </c>
    </row>
    <row r="39" spans="1:7" ht="35.25" customHeight="1">
      <c r="A39" s="27" t="s">
        <v>35</v>
      </c>
      <c r="B39" s="22" t="s">
        <v>54</v>
      </c>
      <c r="C39" s="37">
        <f>SUM(C40:C48)</f>
        <v>40411.57</v>
      </c>
      <c r="D39" s="37">
        <f>SUM(D40:D48)</f>
        <v>15832.23</v>
      </c>
      <c r="E39" s="37">
        <f>SUM(E40:E48)</f>
        <v>30812.070000000003</v>
      </c>
      <c r="F39" s="37">
        <f t="shared" si="0"/>
        <v>76.24566429861548</v>
      </c>
      <c r="G39" s="37">
        <f t="shared" si="1"/>
        <v>194.61610903833514</v>
      </c>
    </row>
    <row r="40" spans="1:7" ht="38.25" customHeight="1">
      <c r="A40" s="25" t="s">
        <v>36</v>
      </c>
      <c r="B40" s="26" t="s">
        <v>37</v>
      </c>
      <c r="C40" s="36">
        <v>2590.83</v>
      </c>
      <c r="D40" s="40">
        <v>1747.8</v>
      </c>
      <c r="E40" s="38">
        <v>2730.67</v>
      </c>
      <c r="F40" s="40">
        <f t="shared" si="0"/>
        <v>105.39749809906478</v>
      </c>
      <c r="G40" s="40">
        <f t="shared" si="1"/>
        <v>156.2346950451997</v>
      </c>
    </row>
    <row r="41" spans="1:7" s="4" customFormat="1" ht="96" customHeight="1">
      <c r="A41" s="25" t="s">
        <v>112</v>
      </c>
      <c r="B41" s="26" t="s">
        <v>113</v>
      </c>
      <c r="C41" s="36">
        <v>0</v>
      </c>
      <c r="D41" s="40">
        <v>0</v>
      </c>
      <c r="E41" s="38">
        <v>0</v>
      </c>
      <c r="F41" s="40">
        <v>0</v>
      </c>
      <c r="G41" s="40">
        <v>0</v>
      </c>
    </row>
    <row r="42" spans="1:7" s="4" customFormat="1" ht="80.25" customHeight="1">
      <c r="A42" s="25" t="s">
        <v>114</v>
      </c>
      <c r="B42" s="26" t="s">
        <v>115</v>
      </c>
      <c r="C42" s="36">
        <v>0</v>
      </c>
      <c r="D42" s="40">
        <v>0</v>
      </c>
      <c r="E42" s="38">
        <v>21.26</v>
      </c>
      <c r="F42" s="40">
        <v>0</v>
      </c>
      <c r="G42" s="40">
        <v>0</v>
      </c>
    </row>
    <row r="43" spans="1:7" ht="109.5" customHeight="1">
      <c r="A43" s="25" t="s">
        <v>72</v>
      </c>
      <c r="B43" s="26" t="s">
        <v>55</v>
      </c>
      <c r="C43" s="36">
        <v>23840.61</v>
      </c>
      <c r="D43" s="40">
        <v>8900</v>
      </c>
      <c r="E43" s="38">
        <v>11628.58</v>
      </c>
      <c r="F43" s="40">
        <f t="shared" si="0"/>
        <v>48.776352618494236</v>
      </c>
      <c r="G43" s="40">
        <f t="shared" si="1"/>
        <v>130.658202247191</v>
      </c>
    </row>
    <row r="44" spans="1:7" s="4" customFormat="1" ht="94.5" customHeight="1">
      <c r="A44" s="25" t="s">
        <v>89</v>
      </c>
      <c r="B44" s="26" t="s">
        <v>92</v>
      </c>
      <c r="C44" s="36">
        <v>2875.7</v>
      </c>
      <c r="D44" s="40">
        <v>0</v>
      </c>
      <c r="E44" s="38">
        <v>849.99</v>
      </c>
      <c r="F44" s="40">
        <f t="shared" si="0"/>
        <v>29.55767291442084</v>
      </c>
      <c r="G44" s="40">
        <v>0</v>
      </c>
    </row>
    <row r="45" spans="1:7" ht="56.25">
      <c r="A45" s="1" t="s">
        <v>38</v>
      </c>
      <c r="B45" s="2" t="s">
        <v>39</v>
      </c>
      <c r="C45" s="36">
        <v>10000</v>
      </c>
      <c r="D45" s="40">
        <v>4500</v>
      </c>
      <c r="E45" s="38">
        <v>14432.01</v>
      </c>
      <c r="F45" s="40">
        <f t="shared" si="0"/>
        <v>144.3201</v>
      </c>
      <c r="G45" s="41" t="s">
        <v>132</v>
      </c>
    </row>
    <row r="46" spans="1:7" s="4" customFormat="1" ht="56.25">
      <c r="A46" s="1" t="s">
        <v>116</v>
      </c>
      <c r="B46" s="2" t="s">
        <v>117</v>
      </c>
      <c r="C46" s="36">
        <v>140</v>
      </c>
      <c r="D46" s="40">
        <v>70</v>
      </c>
      <c r="E46" s="38">
        <v>63.84</v>
      </c>
      <c r="F46" s="40">
        <f t="shared" si="0"/>
        <v>45.6</v>
      </c>
      <c r="G46" s="41">
        <f t="shared" si="1"/>
        <v>91.2</v>
      </c>
    </row>
    <row r="47" spans="1:7" s="4" customFormat="1" ht="93" customHeight="1">
      <c r="A47" s="1" t="s">
        <v>90</v>
      </c>
      <c r="B47" s="2" t="s">
        <v>91</v>
      </c>
      <c r="C47" s="36">
        <v>964.43</v>
      </c>
      <c r="D47" s="40">
        <v>614.43</v>
      </c>
      <c r="E47" s="38">
        <v>1085.72</v>
      </c>
      <c r="F47" s="40">
        <f>E47/C47*100</f>
        <v>112.57634042906173</v>
      </c>
      <c r="G47" s="41">
        <f>E47/D47*100</f>
        <v>176.70361147730418</v>
      </c>
    </row>
    <row r="48" spans="1:7" s="4" customFormat="1" ht="62.25" customHeight="1">
      <c r="A48" s="1" t="s">
        <v>119</v>
      </c>
      <c r="B48" s="2" t="s">
        <v>120</v>
      </c>
      <c r="C48" s="36">
        <v>0</v>
      </c>
      <c r="D48" s="40">
        <v>0</v>
      </c>
      <c r="E48" s="38">
        <v>0</v>
      </c>
      <c r="F48" s="40">
        <v>0</v>
      </c>
      <c r="G48" s="40">
        <v>0</v>
      </c>
    </row>
    <row r="49" spans="1:7" ht="26.25" customHeight="1">
      <c r="A49" s="3" t="s">
        <v>40</v>
      </c>
      <c r="B49" s="29" t="s">
        <v>41</v>
      </c>
      <c r="C49" s="37">
        <v>43203.23</v>
      </c>
      <c r="D49" s="37">
        <v>27651.34</v>
      </c>
      <c r="E49" s="37">
        <v>38505.9</v>
      </c>
      <c r="F49" s="37">
        <f>E49/C49*100</f>
        <v>89.12736385682274</v>
      </c>
      <c r="G49" s="37">
        <f>E49/D49*100</f>
        <v>139.25509577474364</v>
      </c>
    </row>
    <row r="50" spans="1:7" ht="40.5" customHeight="1">
      <c r="A50" s="3" t="s">
        <v>42</v>
      </c>
      <c r="B50" s="29" t="s">
        <v>56</v>
      </c>
      <c r="C50" s="37">
        <f>SUM(C51:C53)</f>
        <v>2515.81</v>
      </c>
      <c r="D50" s="37">
        <f>SUM(D51:D53)</f>
        <v>2171.17</v>
      </c>
      <c r="E50" s="37">
        <f>SUM(E51:E53)</f>
        <v>2296.38</v>
      </c>
      <c r="F50" s="37">
        <f t="shared" si="0"/>
        <v>91.27795819239132</v>
      </c>
      <c r="G50" s="37">
        <f t="shared" si="1"/>
        <v>105.76693672075426</v>
      </c>
    </row>
    <row r="51" spans="1:7" ht="30" customHeight="1">
      <c r="A51" s="1" t="s">
        <v>83</v>
      </c>
      <c r="B51" s="2" t="s">
        <v>43</v>
      </c>
      <c r="C51" s="36">
        <v>0</v>
      </c>
      <c r="D51" s="40">
        <v>0</v>
      </c>
      <c r="E51" s="38">
        <v>173.36</v>
      </c>
      <c r="F51" s="40">
        <v>0</v>
      </c>
      <c r="G51" s="40">
        <v>0</v>
      </c>
    </row>
    <row r="52" spans="1:7" s="4" customFormat="1" ht="39" customHeight="1">
      <c r="A52" s="1" t="s">
        <v>85</v>
      </c>
      <c r="B52" s="2" t="s">
        <v>44</v>
      </c>
      <c r="C52" s="36">
        <v>723.46</v>
      </c>
      <c r="D52" s="40">
        <v>378.82</v>
      </c>
      <c r="E52" s="38">
        <v>330.67</v>
      </c>
      <c r="F52" s="40">
        <f t="shared" si="0"/>
        <v>45.706742598070385</v>
      </c>
      <c r="G52" s="40">
        <f t="shared" si="1"/>
        <v>87.28947785227813</v>
      </c>
    </row>
    <row r="53" spans="1:7" s="16" customFormat="1" ht="30" customHeight="1">
      <c r="A53" s="1" t="s">
        <v>126</v>
      </c>
      <c r="B53" s="2" t="s">
        <v>123</v>
      </c>
      <c r="C53" s="36">
        <v>1792.35</v>
      </c>
      <c r="D53" s="40">
        <f>601.2+1191.75-0.6</f>
        <v>1792.3500000000001</v>
      </c>
      <c r="E53" s="38">
        <v>1792.35</v>
      </c>
      <c r="F53" s="40">
        <f t="shared" si="0"/>
        <v>100</v>
      </c>
      <c r="G53" s="40">
        <f t="shared" si="1"/>
        <v>99.99999999999999</v>
      </c>
    </row>
    <row r="54" spans="1:7" ht="33" customHeight="1">
      <c r="A54" s="3" t="s">
        <v>45</v>
      </c>
      <c r="B54" s="29" t="s">
        <v>46</v>
      </c>
      <c r="C54" s="37">
        <f>C55+C60+C64+C67</f>
        <v>15133438.459999999</v>
      </c>
      <c r="D54" s="37">
        <f>D55+D60+D64+D67</f>
        <v>7546113.809999999</v>
      </c>
      <c r="E54" s="37">
        <f>E55+E60+E64+E67</f>
        <v>7289554</v>
      </c>
      <c r="F54" s="37">
        <f t="shared" si="0"/>
        <v>48.16852441873941</v>
      </c>
      <c r="G54" s="37">
        <f t="shared" si="1"/>
        <v>96.60010680384903</v>
      </c>
    </row>
    <row r="55" spans="1:7" ht="37.5">
      <c r="A55" s="30" t="s">
        <v>62</v>
      </c>
      <c r="B55" s="31" t="s">
        <v>84</v>
      </c>
      <c r="C55" s="37">
        <f>SUM(C56:C59)</f>
        <v>14870706.97</v>
      </c>
      <c r="D55" s="42">
        <f>SUM(D56:D59)</f>
        <v>7283550.249999999</v>
      </c>
      <c r="E55" s="39">
        <f>SUM(E56:E59)</f>
        <v>7026875.15</v>
      </c>
      <c r="F55" s="39">
        <f t="shared" si="0"/>
        <v>47.25313439486059</v>
      </c>
      <c r="G55" s="39">
        <f t="shared" si="1"/>
        <v>96.47596170562565</v>
      </c>
    </row>
    <row r="56" spans="1:7" ht="30" customHeight="1">
      <c r="A56" s="1" t="s">
        <v>94</v>
      </c>
      <c r="B56" s="2" t="s">
        <v>77</v>
      </c>
      <c r="C56" s="36">
        <v>2549877.6</v>
      </c>
      <c r="D56" s="40">
        <v>1294426.7</v>
      </c>
      <c r="E56" s="38">
        <v>1270482.8</v>
      </c>
      <c r="F56" s="40">
        <f t="shared" si="0"/>
        <v>49.825246513793445</v>
      </c>
      <c r="G56" s="41">
        <f t="shared" si="1"/>
        <v>98.15023129544532</v>
      </c>
    </row>
    <row r="57" spans="1:13" ht="37.5">
      <c r="A57" s="1" t="s">
        <v>95</v>
      </c>
      <c r="B57" s="2" t="s">
        <v>57</v>
      </c>
      <c r="C57" s="36">
        <v>2585750.31</v>
      </c>
      <c r="D57" s="40">
        <v>1081377.98</v>
      </c>
      <c r="E57" s="38">
        <v>378642.09</v>
      </c>
      <c r="F57" s="40">
        <f t="shared" si="0"/>
        <v>14.643412727658148</v>
      </c>
      <c r="G57" s="41">
        <f t="shared" si="1"/>
        <v>35.01477716422522</v>
      </c>
      <c r="M57" s="18"/>
    </row>
    <row r="58" spans="1:7" ht="30.75" customHeight="1">
      <c r="A58" s="1" t="s">
        <v>96</v>
      </c>
      <c r="B58" s="2" t="s">
        <v>78</v>
      </c>
      <c r="C58" s="36">
        <v>9457292.9</v>
      </c>
      <c r="D58" s="40">
        <v>4766291.31</v>
      </c>
      <c r="E58" s="38">
        <v>5214538.34</v>
      </c>
      <c r="F58" s="40">
        <f t="shared" si="0"/>
        <v>55.1377481393222</v>
      </c>
      <c r="G58" s="41">
        <f t="shared" si="1"/>
        <v>109.4045244162804</v>
      </c>
    </row>
    <row r="59" spans="1:7" ht="29.25" customHeight="1">
      <c r="A59" s="1" t="s">
        <v>97</v>
      </c>
      <c r="B59" s="2" t="s">
        <v>47</v>
      </c>
      <c r="C59" s="36">
        <v>277786.16</v>
      </c>
      <c r="D59" s="40">
        <v>141454.26</v>
      </c>
      <c r="E59" s="38">
        <v>163211.92</v>
      </c>
      <c r="F59" s="40">
        <f t="shared" si="0"/>
        <v>58.754518223658096</v>
      </c>
      <c r="G59" s="40">
        <f t="shared" si="1"/>
        <v>115.38141021698462</v>
      </c>
    </row>
    <row r="60" spans="1:7" ht="27.75" customHeight="1">
      <c r="A60" s="3" t="s">
        <v>69</v>
      </c>
      <c r="B60" s="29" t="s">
        <v>48</v>
      </c>
      <c r="C60" s="37">
        <f>C61</f>
        <v>279332.43</v>
      </c>
      <c r="D60" s="37">
        <f>D61</f>
        <v>279332.43</v>
      </c>
      <c r="E60" s="37">
        <f>E61</f>
        <v>279462.43</v>
      </c>
      <c r="F60" s="37">
        <f t="shared" si="0"/>
        <v>100.04653952997866</v>
      </c>
      <c r="G60" s="37">
        <f t="shared" si="1"/>
        <v>100.04653952997866</v>
      </c>
    </row>
    <row r="61" spans="1:7" ht="29.25" customHeight="1">
      <c r="A61" s="6" t="s">
        <v>98</v>
      </c>
      <c r="B61" s="2" t="s">
        <v>49</v>
      </c>
      <c r="C61" s="36">
        <v>279332.43</v>
      </c>
      <c r="D61" s="40">
        <v>279332.43</v>
      </c>
      <c r="E61" s="38">
        <v>279462.43</v>
      </c>
      <c r="F61" s="40">
        <f t="shared" si="0"/>
        <v>100.04653952997866</v>
      </c>
      <c r="G61" s="40">
        <f t="shared" si="1"/>
        <v>100.04653952997866</v>
      </c>
    </row>
    <row r="62" spans="1:7" s="4" customFormat="1" ht="100.5" customHeight="1" hidden="1">
      <c r="A62" s="10" t="s">
        <v>104</v>
      </c>
      <c r="B62" s="7" t="s">
        <v>105</v>
      </c>
      <c r="C62" s="43">
        <f>C63</f>
        <v>0</v>
      </c>
      <c r="D62" s="37">
        <f>D63</f>
        <v>0</v>
      </c>
      <c r="E62" s="48">
        <f>E63</f>
        <v>0</v>
      </c>
      <c r="F62" s="40" t="e">
        <f t="shared" si="0"/>
        <v>#DIV/0!</v>
      </c>
      <c r="G62" s="37" t="e">
        <f t="shared" si="1"/>
        <v>#DIV/0!</v>
      </c>
    </row>
    <row r="63" spans="1:7" s="4" customFormat="1" ht="99" customHeight="1" hidden="1">
      <c r="A63" s="9" t="s">
        <v>103</v>
      </c>
      <c r="B63" s="8" t="s">
        <v>102</v>
      </c>
      <c r="C63" s="44">
        <v>0</v>
      </c>
      <c r="D63" s="40">
        <v>0</v>
      </c>
      <c r="E63" s="49">
        <v>0</v>
      </c>
      <c r="F63" s="40" t="e">
        <f t="shared" si="0"/>
        <v>#DIV/0!</v>
      </c>
      <c r="G63" s="40" t="e">
        <f t="shared" si="1"/>
        <v>#DIV/0!</v>
      </c>
    </row>
    <row r="64" spans="1:7" ht="54.75" customHeight="1">
      <c r="A64" s="3" t="s">
        <v>99</v>
      </c>
      <c r="B64" s="32" t="s">
        <v>100</v>
      </c>
      <c r="C64" s="37">
        <f>C65</f>
        <v>582.53</v>
      </c>
      <c r="D64" s="37">
        <f>D65</f>
        <v>414.6</v>
      </c>
      <c r="E64" s="37">
        <f>E65</f>
        <v>427.02</v>
      </c>
      <c r="F64" s="37">
        <f>E64/C64*100</f>
        <v>73.3043791736048</v>
      </c>
      <c r="G64" s="37">
        <f>E64/D64*100</f>
        <v>102.9956584659913</v>
      </c>
    </row>
    <row r="65" spans="1:7" s="4" customFormat="1" ht="78.75" customHeight="1">
      <c r="A65" s="5" t="s">
        <v>118</v>
      </c>
      <c r="B65" s="33" t="s">
        <v>101</v>
      </c>
      <c r="C65" s="36">
        <v>582.53</v>
      </c>
      <c r="D65" s="40">
        <v>414.6</v>
      </c>
      <c r="E65" s="40">
        <v>427.02</v>
      </c>
      <c r="F65" s="40">
        <f>E65/C65*100</f>
        <v>73.3043791736048</v>
      </c>
      <c r="G65" s="40">
        <f>E65/D65*100</f>
        <v>102.9956584659913</v>
      </c>
    </row>
    <row r="66" spans="1:8" ht="37.5">
      <c r="A66" s="3" t="s">
        <v>60</v>
      </c>
      <c r="B66" s="29" t="s">
        <v>61</v>
      </c>
      <c r="C66" s="37">
        <f>C67</f>
        <v>-17183.47</v>
      </c>
      <c r="D66" s="37">
        <f>D67</f>
        <v>-17183.47</v>
      </c>
      <c r="E66" s="37">
        <f>E67</f>
        <v>-17210.6</v>
      </c>
      <c r="F66" s="37">
        <f t="shared" si="0"/>
        <v>100.15788429228787</v>
      </c>
      <c r="G66" s="46">
        <f t="shared" si="1"/>
        <v>100.15788429228787</v>
      </c>
      <c r="H66" s="12"/>
    </row>
    <row r="67" spans="1:8" ht="56.25">
      <c r="A67" s="1" t="s">
        <v>121</v>
      </c>
      <c r="B67" s="2" t="s">
        <v>122</v>
      </c>
      <c r="C67" s="36">
        <v>-17183.47</v>
      </c>
      <c r="D67" s="40">
        <v>-17183.47</v>
      </c>
      <c r="E67" s="38">
        <v>-17210.6</v>
      </c>
      <c r="F67" s="40">
        <f t="shared" si="0"/>
        <v>100.15788429228787</v>
      </c>
      <c r="G67" s="47">
        <f t="shared" si="1"/>
        <v>100.15788429228787</v>
      </c>
      <c r="H67" s="12"/>
    </row>
    <row r="68" spans="1:7" ht="25.5" customHeight="1">
      <c r="A68" s="3"/>
      <c r="B68" s="29" t="s">
        <v>58</v>
      </c>
      <c r="C68" s="37">
        <f>C6+C54</f>
        <v>21678892.22</v>
      </c>
      <c r="D68" s="37">
        <f>D6+D54</f>
        <v>10599653.329999998</v>
      </c>
      <c r="E68" s="37">
        <f>E6+E54</f>
        <v>10446064.86</v>
      </c>
      <c r="F68" s="37">
        <f t="shared" si="0"/>
        <v>48.18541812004082</v>
      </c>
      <c r="G68" s="46">
        <f t="shared" si="1"/>
        <v>98.55100478083278</v>
      </c>
    </row>
    <row r="69" spans="3:7" s="14" customFormat="1" ht="31.5" customHeight="1">
      <c r="C69" s="45">
        <v>21678892223.26</v>
      </c>
      <c r="D69" s="45">
        <v>10599653322.78</v>
      </c>
      <c r="E69" s="45">
        <v>10446064857.37</v>
      </c>
      <c r="F69" s="51"/>
      <c r="G69" s="16"/>
    </row>
    <row r="70" ht="15">
      <c r="E70" s="15"/>
    </row>
    <row r="71" ht="15">
      <c r="E71" s="15"/>
    </row>
  </sheetData>
  <sheetProtection/>
  <mergeCells count="3">
    <mergeCell ref="A1:F1"/>
    <mergeCell ref="A2:F2"/>
    <mergeCell ref="A3:F3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Мартынюк Никита Анатольевич</cp:lastModifiedBy>
  <cp:lastPrinted>2022-07-14T07:49:37Z</cp:lastPrinted>
  <dcterms:created xsi:type="dcterms:W3CDTF">2012-12-03T09:39:47Z</dcterms:created>
  <dcterms:modified xsi:type="dcterms:W3CDTF">2022-07-14T07:49:40Z</dcterms:modified>
  <cp:category/>
  <cp:version/>
  <cp:contentType/>
  <cp:contentStatus/>
</cp:coreProperties>
</file>