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9200" windowHeight="9600" activeTab="0"/>
  </bookViews>
  <sheets>
    <sheet name="на 01.10.2021" sheetId="1" r:id="rId1"/>
  </sheets>
  <definedNames>
    <definedName name="_xlnm.Print_Titles" localSheetId="0">'на 01.10.2021'!$6:$6</definedName>
  </definedNames>
  <calcPr fullCalcOnLoad="1"/>
</workbook>
</file>

<file path=xl/sharedStrings.xml><?xml version="1.0" encoding="utf-8"?>
<sst xmlns="http://schemas.openxmlformats.org/spreadsheetml/2006/main" count="139" uniqueCount="136">
  <si>
    <t>КБК</t>
  </si>
  <si>
    <t>Наименование кода доходов</t>
  </si>
  <si>
    <t xml:space="preserve"> Д О Х О Д Ы </t>
  </si>
  <si>
    <t>182 1 01 02000 01 0000 110</t>
  </si>
  <si>
    <t xml:space="preserve">Налог на доходы физических лиц </t>
  </si>
  <si>
    <t>000 1 05 00000 00 0000 000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</si>
  <si>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</si>
  <si>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</si>
  <si>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</si>
  <si>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182 1 05 02000 02 0000 110</t>
  </si>
  <si>
    <t xml:space="preserve">Единый налог на вмененный доход для отдельных видов деятельности </t>
  </si>
  <si>
    <t>182 1 05 03000 01 0000 110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</si>
  <si>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</si>
  <si>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</si>
  <si>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</si>
  <si>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</si>
  <si>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182 1 06 06000 00 0000 110</t>
  </si>
  <si>
    <t>Земельный налог</t>
  </si>
  <si>
    <t>000 1 08 00000 00 0000 000</t>
  </si>
  <si>
    <t>Государственная пошлина</t>
  </si>
  <si>
    <t>000 1 09 00000 00 0000 000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</si>
  <si>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</si>
  <si>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</si>
  <si>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</si>
  <si>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040 1 11 05012 04 0000 120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</si>
  <si>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</si>
  <si>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</si>
  <si>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040 1 11 05034 04 0000 120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</si>
  <si>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</si>
  <si>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</si>
  <si>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</si>
  <si>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</si>
  <si>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</si>
  <si>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</si>
  <si>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</si>
  <si>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000 1 14 00000 00 0000 000</t>
  </si>
  <si>
    <t>040 1 14 01040 04 0000 410</t>
  </si>
  <si>
    <t>Доходы от продажи квартир, находящихся в собственности городских округов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</si>
  <si>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</si>
  <si>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</si>
  <si>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</si>
  <si>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</si>
  <si>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</si>
  <si>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</si>
  <si>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</si>
  <si>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000 2 00 00000 00 0000 000</t>
  </si>
  <si>
    <t xml:space="preserve">Безвозмездные поступления 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</si>
  <si>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</si>
  <si>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</si>
  <si>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</si>
  <si>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Единый сельскохозяйственный налог</t>
  </si>
  <si>
    <t xml:space="preserve">Задолженность и перерасчеты по отмененным налогам, сборам и иным обязательным платежам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</si>
  <si>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</si>
  <si>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048 1 12 01000 01 0000 120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</si>
  <si>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</si>
  <si>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</si>
  <si>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</si>
  <si>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Субсидии бюджетам бюджетной системы  Российской Федерации (межбюджетные субсидии)</t>
  </si>
  <si>
    <t>ВСЕГО ДОХОДОВ</t>
  </si>
  <si>
    <t>ИСПОЛНЕНИЕ</t>
  </si>
  <si>
    <t xml:space="preserve">000 2 19 00000 00 0000 000 </t>
  </si>
  <si>
    <t>Возврат остатков субсидий, субвенций и иных межбюджетных трансфертов, имеющих целевое назначение, прошлых лет</t>
  </si>
  <si>
    <t>000 2 02 00000 00 0000 000</t>
  </si>
  <si>
    <t>Доходы от сдачи в аренду имущества, составляющего казну городских округов (за исключением земельных участков)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</si>
  <si>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</si>
  <si>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</si>
  <si>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</si>
  <si>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 xml:space="preserve">Акцизы по подакцизным товарам (продукции), производимым на территории Российской Федерации </t>
  </si>
  <si>
    <t>182 1 05 04000 02 0000 110</t>
  </si>
  <si>
    <t>000 2 07 00000 00 0000 000</t>
  </si>
  <si>
    <t xml:space="preserve">Налог, взимаемый в связи с применением патентной системы налогообложения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</si>
  <si>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</si>
  <si>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040 1 14 02043 04 0000 410</t>
  </si>
  <si>
    <t>040 1 11 09044 04 0000 120</t>
  </si>
  <si>
    <t>040 1 11 07014 04 0000 120</t>
  </si>
  <si>
    <t>040 1 11 01040 04 0000 120</t>
  </si>
  <si>
    <t>040 1 11 05024 04 0000 120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</si>
  <si>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</si>
  <si>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</si>
  <si>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040 1 11 05312 04 0000 120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</si>
  <si>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</si>
  <si>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</si>
  <si>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</si>
  <si>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000 1 17 01040 04 0000 180</t>
  </si>
  <si>
    <t>Безвозмездные поступления от других бюджетов бюджетной системы Российской Федерации</t>
  </si>
  <si>
    <t>000 1 17 05040 04 0000 180</t>
  </si>
  <si>
    <t>040 1 13 02064 04 0000 130</t>
  </si>
  <si>
    <t>000 1 13 02994 04 0000 130</t>
  </si>
  <si>
    <t>000 1 11 05074 04 0000 120</t>
  </si>
  <si>
    <t>040 1 14 02043 04 0000 440</t>
  </si>
  <si>
    <t>040 1 14 06312 04 0000 430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</si>
  <si>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</si>
  <si>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</si>
  <si>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оказания платных услуг и компенсации затрат государства</t>
  </si>
  <si>
    <t>050 2 02 10000 00 0000 150</t>
  </si>
  <si>
    <t>050 2 02 20000 00 0000 150</t>
  </si>
  <si>
    <t>050 2 02 30000 00 0000 150</t>
  </si>
  <si>
    <t>050 2 02 40000 00 0000 150</t>
  </si>
  <si>
    <t>050 2 07 04050 04 0000 150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</si>
  <si>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</si>
  <si>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</si>
  <si>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возвратав организациями остатков субсидий прошлых лет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</si>
  <si>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</si>
  <si>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050 2 08 04000 04 0000 150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</si>
  <si>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</si>
  <si>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</si>
  <si>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НАЛОГОВЫЕ ДОХОДЫ</t>
  </si>
  <si>
    <t>НЕНАЛОГОВЫЕ ДОХОДЫ</t>
  </si>
  <si>
    <t>182 1 06 04000 00 0000 110</t>
  </si>
  <si>
    <t>Транспортный налог</t>
  </si>
  <si>
    <t>040 1 11 05324 04 0000 120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</si>
  <si>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</si>
  <si>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040 1 14 02042 04 0000 410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</si>
  <si>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     </t>
  </si>
  <si>
    <t>040 1 14 02042 04 0000 440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</si>
  <si>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исключ-м имущества муниципальных бюджетных и автономных учреждений), в части реализации матер.запасов по указанному имуществу     </t>
  </si>
  <si>
    <t>040 1 14 06024 04 0000 430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</si>
  <si>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</si>
  <si>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050 2 18 00000 04 0000 150</t>
  </si>
  <si>
    <t>040 1 14 06324 04 0000 430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</si>
  <si>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 </t>
  </si>
  <si>
    <t>Утверждено 
по бюджету 
на 2021 год, 
тыс. рублей</t>
  </si>
  <si>
    <t>% исполнения к 
утверждённому 
плану 2021 года</t>
  </si>
  <si>
    <t xml:space="preserve">050 2 19 00000 04 0000 150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</si>
  <si>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</si>
  <si>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000 1 17 15020 04 0000 180</t>
  </si>
  <si>
    <t xml:space="preserve">Инициативные платежи, зачисляемые бюджеты городских округов </t>
  </si>
  <si>
    <t>более чем 
в 2 раза</t>
  </si>
  <si>
    <t>План на
9 месяцев
2021 года, 
тыс. рублей</t>
  </si>
  <si>
    <t>% исполнения 
к плану 
9 месяцев
2021 года</t>
  </si>
  <si>
    <t>более чем 
в 7 раз</t>
  </si>
  <si>
    <t>бюджета города Нижневартовска по доходам на 01.10.2021</t>
  </si>
  <si>
    <t>Фактическое 
исполнение 
на 01.10.2021, 
тыс. рублей</t>
  </si>
  <si>
    <t>более чем 
в 3 раза</t>
  </si>
  <si>
    <t>более чем 
в 51 раз</t>
  </si>
  <si>
    <t>Приложение 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</si>
</sst>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\.00\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d/m/yy;@"/>
    <numFmt numFmtId="183" formatCode="#,##0.00000"/>
    <numFmt numFmtId="184" formatCode="#,##0.0000"/>
    <numFmt numFmtId="185" formatCode="#,##0.000000"/>
    <numFmt numFmtId="186" formatCode="0.0"/>
    <numFmt numFmtId="187" formatCode="#,##0.0"/>
    <numFmt numFmtId="188" formatCode="#,##0.00_ ;\-#,##0.00\ "/>
    <numFmt numFmtId="189" formatCode="0.00000"/>
    <numFmt numFmtId="190" formatCode="&quot;&quot;##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NumberFormat="1" applyFont="1" applyBorder="1" applyAlignment="1">
      <alignment horizontal="right"/>
    </xf>
    <xf numFmtId="0" fontId="52" fillId="0" borderId="11" xfId="0" applyNumberFormat="1" applyFont="1" applyBorder="1" applyAlignment="1">
      <alignment horizontal="justify" wrapText="1"/>
    </xf>
    <xf numFmtId="49" fontId="53" fillId="0" borderId="11" xfId="0" applyNumberFormat="1" applyFont="1" applyBorder="1" applyAlignment="1">
      <alignment horizontal="center" vertical="center" wrapText="1"/>
    </xf>
    <xf numFmtId="0" fontId="52" fillId="33" borderId="10" xfId="0" applyNumberFormat="1" applyFont="1" applyFill="1" applyBorder="1" applyAlignment="1">
      <alignment/>
    </xf>
    <xf numFmtId="0" fontId="53" fillId="33" borderId="11" xfId="0" applyNumberFormat="1" applyFont="1" applyFill="1" applyBorder="1" applyAlignment="1">
      <alignment horizontal="justify" wrapText="1"/>
    </xf>
    <xf numFmtId="0" fontId="53" fillId="33" borderId="10" xfId="0" applyNumberFormat="1" applyFont="1" applyFill="1" applyBorder="1" applyAlignment="1">
      <alignment horizontal="right"/>
    </xf>
    <xf numFmtId="0" fontId="52" fillId="0" borderId="11" xfId="0" applyFont="1" applyBorder="1" applyAlignment="1">
      <alignment horizontal="justify" wrapText="1"/>
    </xf>
    <xf numFmtId="0" fontId="52" fillId="0" borderId="11" xfId="0" applyFont="1" applyBorder="1" applyAlignment="1">
      <alignment horizontal="right"/>
    </xf>
    <xf numFmtId="0" fontId="53" fillId="33" borderId="11" xfId="0" applyFont="1" applyFill="1" applyBorder="1" applyAlignment="1">
      <alignment horizontal="right"/>
    </xf>
    <xf numFmtId="0" fontId="53" fillId="33" borderId="11" xfId="0" applyFont="1" applyFill="1" applyBorder="1" applyAlignment="1">
      <alignment horizontal="justify" wrapText="1"/>
    </xf>
    <xf numFmtId="0" fontId="53" fillId="0" borderId="11" xfId="0" applyFont="1" applyBorder="1" applyAlignment="1">
      <alignment horizontal="right"/>
    </xf>
    <xf numFmtId="0" fontId="53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justify" wrapText="1"/>
    </xf>
    <xf numFmtId="0" fontId="2" fillId="33" borderId="11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1" xfId="0" applyFont="1" applyFill="1" applyBorder="1" applyAlignment="1">
      <alignment horizontal="right"/>
    </xf>
    <xf numFmtId="0" fontId="52" fillId="34" borderId="11" xfId="0" applyFont="1" applyFill="1" applyBorder="1" applyAlignment="1">
      <alignment horizontal="justify" wrapText="1"/>
    </xf>
    <xf numFmtId="0" fontId="53" fillId="33" borderId="12" xfId="0" applyFont="1" applyFill="1" applyBorder="1" applyAlignment="1">
      <alignment horizontal="justify" wrapText="1"/>
    </xf>
    <xf numFmtId="0" fontId="3" fillId="0" borderId="13" xfId="0" applyFont="1" applyBorder="1" applyAlignment="1">
      <alignment horizontal="right"/>
    </xf>
    <xf numFmtId="49" fontId="2" fillId="33" borderId="11" xfId="0" applyNumberFormat="1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justify" vertical="center" wrapText="1"/>
    </xf>
    <xf numFmtId="2" fontId="3" fillId="0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right" vertical="center" wrapText="1"/>
    </xf>
    <xf numFmtId="0" fontId="52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4" fillId="34" borderId="11" xfId="0" applyNumberFormat="1" applyFont="1" applyFill="1" applyBorder="1" applyAlignment="1">
      <alignment horizont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4" fontId="53" fillId="34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9" fontId="2" fillId="34" borderId="1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188" fontId="49" fillId="0" borderId="0" xfId="64" applyNumberFormat="1" applyFont="1" applyFill="1" applyAlignment="1">
      <alignment horizontal="right"/>
    </xf>
    <xf numFmtId="0" fontId="49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 vertical="center" wrapText="1"/>
    </xf>
    <xf numFmtId="4" fontId="55" fillId="33" borderId="14" xfId="0" applyNumberFormat="1" applyFont="1" applyFill="1" applyBorder="1" applyAlignment="1">
      <alignment horizontal="center" vertical="center" wrapText="1"/>
    </xf>
    <xf numFmtId="4" fontId="56" fillId="33" borderId="14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188" fontId="33" fillId="0" borderId="0" xfId="64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57" fillId="0" borderId="0" xfId="0" applyFont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abSelected="1" zoomScale="60" zoomScaleNormal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6" sqref="K6"/>
    </sheetView>
  </sheetViews>
  <sheetFormatPr defaultColWidth="9.140625" defaultRowHeight="15"/>
  <cols>
    <col min="1" max="1" width="34.00390625" style="0" customWidth="1"/>
    <col min="2" max="2" width="88.57421875" style="0" customWidth="1"/>
    <col min="3" max="3" width="23.28125" style="34" customWidth="1"/>
    <col min="4" max="4" width="21.8515625" style="34" customWidth="1"/>
    <col min="5" max="5" width="22.57421875" style="47" customWidth="1"/>
    <col min="6" max="6" width="21.8515625" style="34" customWidth="1"/>
    <col min="7" max="7" width="20.421875" style="34" customWidth="1"/>
  </cols>
  <sheetData>
    <row r="1" spans="3:7" s="17" customFormat="1" ht="15.75">
      <c r="C1" s="34"/>
      <c r="D1" s="34"/>
      <c r="E1" s="47"/>
      <c r="F1" s="34"/>
      <c r="G1" s="54" t="s">
        <v>135</v>
      </c>
    </row>
    <row r="2" spans="1:6" ht="18.75">
      <c r="A2" s="55" t="s">
        <v>59</v>
      </c>
      <c r="B2" s="55"/>
      <c r="C2" s="55"/>
      <c r="D2" s="55"/>
      <c r="E2" s="55"/>
      <c r="F2" s="55"/>
    </row>
    <row r="3" spans="1:6" ht="18.75">
      <c r="A3" s="55" t="s">
        <v>131</v>
      </c>
      <c r="B3" s="55"/>
      <c r="C3" s="55"/>
      <c r="D3" s="55"/>
      <c r="E3" s="55"/>
      <c r="F3" s="55"/>
    </row>
    <row r="4" spans="1:6" ht="15.75">
      <c r="A4" s="56"/>
      <c r="B4" s="56"/>
      <c r="C4" s="56"/>
      <c r="D4" s="56"/>
      <c r="E4" s="56"/>
      <c r="F4" s="56"/>
    </row>
    <row r="5" spans="1:7" ht="18.75">
      <c r="A5" s="1"/>
      <c r="B5" s="1"/>
      <c r="C5" s="43"/>
      <c r="D5" s="43"/>
      <c r="E5" s="52"/>
      <c r="F5" s="35"/>
      <c r="G5" s="36"/>
    </row>
    <row r="6" spans="1:7" ht="99.75" customHeight="1">
      <c r="A6" s="4" t="s">
        <v>0</v>
      </c>
      <c r="B6" s="4" t="s">
        <v>1</v>
      </c>
      <c r="C6" s="48" t="s">
        <v>121</v>
      </c>
      <c r="D6" s="44" t="s">
        <v>128</v>
      </c>
      <c r="E6" s="37" t="s">
        <v>132</v>
      </c>
      <c r="F6" s="37" t="s">
        <v>122</v>
      </c>
      <c r="G6" s="37" t="s">
        <v>129</v>
      </c>
    </row>
    <row r="7" spans="1:7" ht="27" customHeight="1">
      <c r="A7" s="5"/>
      <c r="B7" s="6" t="s">
        <v>2</v>
      </c>
      <c r="C7" s="25">
        <f>SUM(C8,C23)</f>
        <v>7738583.239999999</v>
      </c>
      <c r="D7" s="25">
        <f>SUM(D8,D23)</f>
        <v>5443083.0200000005</v>
      </c>
      <c r="E7" s="25">
        <f>SUM(E8,E23)</f>
        <v>5540730.45</v>
      </c>
      <c r="F7" s="25">
        <f>E7/C7*100</f>
        <v>71.59877044883994</v>
      </c>
      <c r="G7" s="25">
        <f>E7/D7*100</f>
        <v>101.79397282093998</v>
      </c>
    </row>
    <row r="8" spans="1:7" s="29" customFormat="1" ht="27" customHeight="1">
      <c r="A8" s="28"/>
      <c r="B8" s="30" t="s">
        <v>106</v>
      </c>
      <c r="C8" s="25">
        <f>SUM(C9,C10,C12,C17,C21:C22)</f>
        <v>6702986.4399999995</v>
      </c>
      <c r="D8" s="32">
        <f>SUM(D9,D10,D12,D17,D21:D22)</f>
        <v>4855720.12</v>
      </c>
      <c r="E8" s="32">
        <f>SUM(E9,E10,E12,E17,E21:E22)</f>
        <v>4794098.88</v>
      </c>
      <c r="F8" s="32">
        <f aca="true" t="shared" si="0" ref="F8:F69">E8/C8*100</f>
        <v>71.52183467642523</v>
      </c>
      <c r="G8" s="32">
        <f aca="true" t="shared" si="1" ref="G8:G69">E8/D8*100</f>
        <v>98.73095568778375</v>
      </c>
    </row>
    <row r="9" spans="1:7" ht="30.75" customHeight="1">
      <c r="A9" s="2" t="s">
        <v>3</v>
      </c>
      <c r="B9" s="3" t="s">
        <v>4</v>
      </c>
      <c r="C9" s="26">
        <v>4975080.23</v>
      </c>
      <c r="D9" s="31">
        <v>3604583.76</v>
      </c>
      <c r="E9" s="51">
        <v>3414323.21</v>
      </c>
      <c r="F9" s="31">
        <f t="shared" si="0"/>
        <v>68.62850551457336</v>
      </c>
      <c r="G9" s="31">
        <f t="shared" si="1"/>
        <v>94.72170539879478</v>
      </c>
    </row>
    <row r="10" spans="1:7" ht="37.5">
      <c r="A10" s="7" t="s">
        <v>64</v>
      </c>
      <c r="B10" s="6" t="s">
        <v>65</v>
      </c>
      <c r="C10" s="25">
        <f>C11</f>
        <v>29976.05</v>
      </c>
      <c r="D10" s="25">
        <f>D11</f>
        <v>22481.55</v>
      </c>
      <c r="E10" s="25">
        <f>E11</f>
        <v>22123.58</v>
      </c>
      <c r="F10" s="25">
        <f t="shared" si="0"/>
        <v>73.80418700929576</v>
      </c>
      <c r="G10" s="25">
        <f t="shared" si="1"/>
        <v>98.40771654979307</v>
      </c>
    </row>
    <row r="11" spans="1:7" ht="37.5">
      <c r="A11" s="2" t="s">
        <v>66</v>
      </c>
      <c r="B11" s="3" t="s">
        <v>67</v>
      </c>
      <c r="C11" s="26">
        <v>29976.05</v>
      </c>
      <c r="D11" s="31">
        <v>22481.55</v>
      </c>
      <c r="E11" s="51">
        <v>22123.58</v>
      </c>
      <c r="F11" s="31">
        <f t="shared" si="0"/>
        <v>73.80418700929576</v>
      </c>
      <c r="G11" s="31">
        <f t="shared" si="1"/>
        <v>98.40771654979307</v>
      </c>
    </row>
    <row r="12" spans="1:7" ht="29.25" customHeight="1">
      <c r="A12" s="7" t="s">
        <v>5</v>
      </c>
      <c r="B12" s="6" t="s">
        <v>6</v>
      </c>
      <c r="C12" s="25">
        <f>SUM(C13:C16)</f>
        <v>1235504.06</v>
      </c>
      <c r="D12" s="25">
        <f>SUM(D13:D16)</f>
        <v>990389.61</v>
      </c>
      <c r="E12" s="25">
        <f>SUM(E13:E16)</f>
        <v>1086363.1400000001</v>
      </c>
      <c r="F12" s="25">
        <f t="shared" si="0"/>
        <v>87.92873897961938</v>
      </c>
      <c r="G12" s="25">
        <f t="shared" si="1"/>
        <v>109.6904823143288</v>
      </c>
    </row>
    <row r="13" spans="1:7" ht="37.5">
      <c r="A13" s="2" t="s">
        <v>7</v>
      </c>
      <c r="B13" s="3" t="s">
        <v>8</v>
      </c>
      <c r="C13" s="26">
        <v>1120288.85</v>
      </c>
      <c r="D13" s="31">
        <v>896583.4</v>
      </c>
      <c r="E13" s="51">
        <v>991272.42</v>
      </c>
      <c r="F13" s="31">
        <f t="shared" si="0"/>
        <v>88.48364598112353</v>
      </c>
      <c r="G13" s="31">
        <f t="shared" si="1"/>
        <v>110.56109448379259</v>
      </c>
    </row>
    <row r="14" spans="1:7" ht="27.75" customHeight="1">
      <c r="A14" s="2" t="s">
        <v>9</v>
      </c>
      <c r="B14" s="3" t="s">
        <v>10</v>
      </c>
      <c r="C14" s="26">
        <v>36845</v>
      </c>
      <c r="D14" s="31">
        <v>36845</v>
      </c>
      <c r="E14" s="51">
        <v>39457.54</v>
      </c>
      <c r="F14" s="31">
        <f t="shared" si="0"/>
        <v>107.0906228796309</v>
      </c>
      <c r="G14" s="31">
        <f t="shared" si="1"/>
        <v>107.0906228796309</v>
      </c>
    </row>
    <row r="15" spans="1:7" ht="24" customHeight="1">
      <c r="A15" s="2" t="s">
        <v>11</v>
      </c>
      <c r="B15" s="3" t="s">
        <v>50</v>
      </c>
      <c r="C15" s="26">
        <v>1286</v>
      </c>
      <c r="D15" s="31">
        <v>950</v>
      </c>
      <c r="E15" s="51">
        <v>180.08</v>
      </c>
      <c r="F15" s="31">
        <f t="shared" si="0"/>
        <v>14.003110419906688</v>
      </c>
      <c r="G15" s="31">
        <f t="shared" si="1"/>
        <v>18.955789473684213</v>
      </c>
    </row>
    <row r="16" spans="1:7" ht="40.5" customHeight="1">
      <c r="A16" s="2" t="s">
        <v>68</v>
      </c>
      <c r="B16" s="3" t="s">
        <v>70</v>
      </c>
      <c r="C16" s="26">
        <v>77084.21</v>
      </c>
      <c r="D16" s="31">
        <v>56011.21</v>
      </c>
      <c r="E16" s="51">
        <v>55453.1</v>
      </c>
      <c r="F16" s="31">
        <f t="shared" si="0"/>
        <v>71.93833860397608</v>
      </c>
      <c r="G16" s="31">
        <f t="shared" si="1"/>
        <v>99.00357446304052</v>
      </c>
    </row>
    <row r="17" spans="1:7" ht="33.75" customHeight="1">
      <c r="A17" s="7" t="s">
        <v>12</v>
      </c>
      <c r="B17" s="6" t="s">
        <v>13</v>
      </c>
      <c r="C17" s="25">
        <f>SUM(C18:C20)</f>
        <v>418901.1</v>
      </c>
      <c r="D17" s="25">
        <f>SUM(D18:D20)</f>
        <v>207002.2</v>
      </c>
      <c r="E17" s="25">
        <f>SUM(E18:E20)</f>
        <v>231178.88</v>
      </c>
      <c r="F17" s="25">
        <f t="shared" si="0"/>
        <v>55.186983276004774</v>
      </c>
      <c r="G17" s="25">
        <f t="shared" si="1"/>
        <v>111.67943142633266</v>
      </c>
    </row>
    <row r="18" spans="1:7" ht="53.25" customHeight="1">
      <c r="A18" s="2" t="s">
        <v>14</v>
      </c>
      <c r="B18" s="3" t="s">
        <v>15</v>
      </c>
      <c r="C18" s="26">
        <v>95017</v>
      </c>
      <c r="D18" s="31">
        <v>20499</v>
      </c>
      <c r="E18" s="51">
        <v>27133.72</v>
      </c>
      <c r="F18" s="31">
        <f t="shared" si="0"/>
        <v>28.556700379932014</v>
      </c>
      <c r="G18" s="31">
        <f t="shared" si="1"/>
        <v>132.36606663739695</v>
      </c>
    </row>
    <row r="19" spans="1:7" s="17" customFormat="1" ht="32.25" customHeight="1">
      <c r="A19" s="2" t="s">
        <v>108</v>
      </c>
      <c r="B19" s="3" t="s">
        <v>109</v>
      </c>
      <c r="C19" s="26">
        <v>127869.6</v>
      </c>
      <c r="D19" s="31">
        <v>63166.7</v>
      </c>
      <c r="E19" s="51">
        <v>69949.31</v>
      </c>
      <c r="F19" s="31">
        <f t="shared" si="0"/>
        <v>54.70362775827874</v>
      </c>
      <c r="G19" s="31">
        <f t="shared" si="1"/>
        <v>110.73763549465146</v>
      </c>
    </row>
    <row r="20" spans="1:7" ht="30" customHeight="1">
      <c r="A20" s="2" t="s">
        <v>16</v>
      </c>
      <c r="B20" s="3" t="s">
        <v>17</v>
      </c>
      <c r="C20" s="26">
        <v>196014.5</v>
      </c>
      <c r="D20" s="31">
        <v>123336.5</v>
      </c>
      <c r="E20" s="51">
        <v>134095.85</v>
      </c>
      <c r="F20" s="31">
        <f t="shared" si="0"/>
        <v>68.41118896816307</v>
      </c>
      <c r="G20" s="31">
        <f t="shared" si="1"/>
        <v>108.72357331365816</v>
      </c>
    </row>
    <row r="21" spans="1:7" ht="36.75" customHeight="1">
      <c r="A21" s="7" t="s">
        <v>18</v>
      </c>
      <c r="B21" s="6" t="s">
        <v>19</v>
      </c>
      <c r="C21" s="25">
        <v>43525</v>
      </c>
      <c r="D21" s="25">
        <v>31263</v>
      </c>
      <c r="E21" s="25">
        <v>40118.12</v>
      </c>
      <c r="F21" s="25">
        <f t="shared" si="0"/>
        <v>92.17259046524985</v>
      </c>
      <c r="G21" s="25">
        <f t="shared" si="1"/>
        <v>128.32460096599817</v>
      </c>
    </row>
    <row r="22" spans="1:7" ht="37.5">
      <c r="A22" s="7" t="s">
        <v>20</v>
      </c>
      <c r="B22" s="6" t="s">
        <v>51</v>
      </c>
      <c r="C22" s="25">
        <v>0</v>
      </c>
      <c r="D22" s="25">
        <v>0</v>
      </c>
      <c r="E22" s="25">
        <v>-8.05</v>
      </c>
      <c r="F22" s="25">
        <v>0</v>
      </c>
      <c r="G22" s="25">
        <v>0</v>
      </c>
    </row>
    <row r="23" spans="1:7" s="29" customFormat="1" ht="29.25" customHeight="1">
      <c r="A23" s="42"/>
      <c r="B23" s="30" t="s">
        <v>107</v>
      </c>
      <c r="C23" s="25">
        <f>SUM(C24,C34,C36,C40,C50,C51)</f>
        <v>1035596.8</v>
      </c>
      <c r="D23" s="32">
        <f>SUM(D24,D34,D36,D40,D50,D51)</f>
        <v>587362.9</v>
      </c>
      <c r="E23" s="33">
        <f>SUM(E24,E34,E36,E40,E50,E51)</f>
        <v>746631.57</v>
      </c>
      <c r="F23" s="32">
        <f t="shared" si="0"/>
        <v>72.09674363613328</v>
      </c>
      <c r="G23" s="32">
        <f t="shared" si="1"/>
        <v>127.11588866099646</v>
      </c>
    </row>
    <row r="24" spans="1:7" ht="37.5">
      <c r="A24" s="7" t="s">
        <v>21</v>
      </c>
      <c r="B24" s="6" t="s">
        <v>22</v>
      </c>
      <c r="C24" s="25">
        <f>SUM(C25:C33)</f>
        <v>729875.5700000001</v>
      </c>
      <c r="D24" s="25">
        <f>SUM(D25:D33)</f>
        <v>400812.91000000003</v>
      </c>
      <c r="E24" s="25">
        <f>SUM(E25:E33)</f>
        <v>488310.6</v>
      </c>
      <c r="F24" s="25">
        <f t="shared" si="0"/>
        <v>66.90326681299936</v>
      </c>
      <c r="G24" s="25">
        <f t="shared" si="1"/>
        <v>121.83005781924538</v>
      </c>
    </row>
    <row r="25" spans="1:7" ht="60.75" customHeight="1">
      <c r="A25" s="2" t="s">
        <v>75</v>
      </c>
      <c r="B25" s="3" t="s">
        <v>23</v>
      </c>
      <c r="C25" s="26">
        <v>5524.75</v>
      </c>
      <c r="D25" s="31">
        <v>5524.75</v>
      </c>
      <c r="E25" s="51">
        <v>14716.29</v>
      </c>
      <c r="F25" s="31">
        <f t="shared" si="0"/>
        <v>266.3702429974207</v>
      </c>
      <c r="G25" s="31">
        <f t="shared" si="1"/>
        <v>266.3702429974207</v>
      </c>
    </row>
    <row r="26" spans="1:7" ht="78.75" customHeight="1">
      <c r="A26" s="2" t="s">
        <v>24</v>
      </c>
      <c r="B26" s="3" t="s">
        <v>25</v>
      </c>
      <c r="C26" s="26">
        <v>627000</v>
      </c>
      <c r="D26" s="31">
        <v>327500</v>
      </c>
      <c r="E26" s="51">
        <v>406945.47</v>
      </c>
      <c r="F26" s="31">
        <f t="shared" si="0"/>
        <v>64.90358373205741</v>
      </c>
      <c r="G26" s="31">
        <f t="shared" si="1"/>
        <v>124.25815877862594</v>
      </c>
    </row>
    <row r="27" spans="1:7" ht="72.75" customHeight="1">
      <c r="A27" s="2" t="s">
        <v>76</v>
      </c>
      <c r="B27" s="3" t="s">
        <v>26</v>
      </c>
      <c r="C27" s="26">
        <v>1884.15</v>
      </c>
      <c r="D27" s="31">
        <v>984.15</v>
      </c>
      <c r="E27" s="51">
        <v>2882.71</v>
      </c>
      <c r="F27" s="31">
        <f t="shared" si="0"/>
        <v>152.9979035639413</v>
      </c>
      <c r="G27" s="31" t="s">
        <v>127</v>
      </c>
    </row>
    <row r="28" spans="1:7" ht="75">
      <c r="A28" s="2" t="s">
        <v>27</v>
      </c>
      <c r="B28" s="3" t="s">
        <v>71</v>
      </c>
      <c r="C28" s="26">
        <v>1973.15</v>
      </c>
      <c r="D28" s="31">
        <v>1409.56</v>
      </c>
      <c r="E28" s="51">
        <v>1488.7</v>
      </c>
      <c r="F28" s="31">
        <f t="shared" si="0"/>
        <v>75.44788789499025</v>
      </c>
      <c r="G28" s="31">
        <f t="shared" si="1"/>
        <v>105.61451800561879</v>
      </c>
    </row>
    <row r="29" spans="1:7" ht="39" customHeight="1">
      <c r="A29" s="2" t="s">
        <v>88</v>
      </c>
      <c r="B29" s="8" t="s">
        <v>63</v>
      </c>
      <c r="C29" s="26">
        <v>78276.26</v>
      </c>
      <c r="D29" s="31">
        <v>56260</v>
      </c>
      <c r="E29" s="51">
        <v>53650.2</v>
      </c>
      <c r="F29" s="31">
        <f t="shared" si="0"/>
        <v>68.53955464913628</v>
      </c>
      <c r="G29" s="31">
        <f t="shared" si="1"/>
        <v>95.36118023462495</v>
      </c>
    </row>
    <row r="30" spans="1:7" ht="111.75" customHeight="1">
      <c r="A30" s="2" t="s">
        <v>79</v>
      </c>
      <c r="B30" s="8" t="s">
        <v>80</v>
      </c>
      <c r="C30" s="26">
        <v>0.65</v>
      </c>
      <c r="D30" s="31">
        <v>0.65</v>
      </c>
      <c r="E30" s="51">
        <v>1.18</v>
      </c>
      <c r="F30" s="31">
        <f>E30/C30*100</f>
        <v>181.53846153846152</v>
      </c>
      <c r="G30" s="31">
        <f>E30/D30*100</f>
        <v>181.53846153846152</v>
      </c>
    </row>
    <row r="31" spans="1:7" s="17" customFormat="1" ht="98.25" customHeight="1">
      <c r="A31" s="2" t="s">
        <v>110</v>
      </c>
      <c r="B31" s="8" t="s">
        <v>111</v>
      </c>
      <c r="C31" s="26">
        <v>0.01</v>
      </c>
      <c r="D31" s="31">
        <v>0.01</v>
      </c>
      <c r="E31" s="51">
        <v>0.51</v>
      </c>
      <c r="F31" s="31" t="s">
        <v>134</v>
      </c>
      <c r="G31" s="31" t="s">
        <v>134</v>
      </c>
    </row>
    <row r="32" spans="1:7" ht="56.25">
      <c r="A32" s="2" t="s">
        <v>74</v>
      </c>
      <c r="B32" s="3" t="s">
        <v>28</v>
      </c>
      <c r="C32" s="26">
        <v>0</v>
      </c>
      <c r="D32" s="31">
        <v>0</v>
      </c>
      <c r="E32" s="51">
        <v>0</v>
      </c>
      <c r="F32" s="31">
        <v>0</v>
      </c>
      <c r="G32" s="31">
        <v>0</v>
      </c>
    </row>
    <row r="33" spans="1:7" ht="93.75">
      <c r="A33" s="2" t="s">
        <v>73</v>
      </c>
      <c r="B33" s="3" t="s">
        <v>52</v>
      </c>
      <c r="C33" s="26">
        <v>15216.6</v>
      </c>
      <c r="D33" s="31">
        <v>9133.79</v>
      </c>
      <c r="E33" s="51">
        <v>8625.54</v>
      </c>
      <c r="F33" s="31">
        <f t="shared" si="0"/>
        <v>56.685067623516424</v>
      </c>
      <c r="G33" s="31">
        <f t="shared" si="1"/>
        <v>94.43549720324202</v>
      </c>
    </row>
    <row r="34" spans="1:7" ht="30" customHeight="1">
      <c r="A34" s="7" t="s">
        <v>29</v>
      </c>
      <c r="B34" s="6" t="s">
        <v>30</v>
      </c>
      <c r="C34" s="25">
        <f>C35</f>
        <v>16228.47</v>
      </c>
      <c r="D34" s="25">
        <f>D35</f>
        <v>13145.01</v>
      </c>
      <c r="E34" s="25">
        <f>E35</f>
        <v>25269.58</v>
      </c>
      <c r="F34" s="25">
        <f t="shared" si="0"/>
        <v>155.71141333717844</v>
      </c>
      <c r="G34" s="25">
        <f t="shared" si="1"/>
        <v>192.2370542129675</v>
      </c>
    </row>
    <row r="35" spans="1:7" ht="27.75" customHeight="1">
      <c r="A35" s="2" t="s">
        <v>53</v>
      </c>
      <c r="B35" s="3" t="s">
        <v>31</v>
      </c>
      <c r="C35" s="26">
        <v>16228.47</v>
      </c>
      <c r="D35" s="38">
        <v>13145.01</v>
      </c>
      <c r="E35" s="51">
        <v>25269.58</v>
      </c>
      <c r="F35" s="31">
        <f t="shared" si="0"/>
        <v>155.71141333717844</v>
      </c>
      <c r="G35" s="31">
        <f t="shared" si="1"/>
        <v>192.2370542129675</v>
      </c>
    </row>
    <row r="36" spans="1:7" ht="37.5">
      <c r="A36" s="7" t="s">
        <v>32</v>
      </c>
      <c r="B36" s="6" t="s">
        <v>93</v>
      </c>
      <c r="C36" s="25">
        <f>SUM(C37:C39)</f>
        <v>16312.140000000001</v>
      </c>
      <c r="D36" s="25">
        <f>SUM(D37:D39)</f>
        <v>15600.28</v>
      </c>
      <c r="E36" s="25">
        <f>SUM(E37:E39)</f>
        <v>24070.730000000003</v>
      </c>
      <c r="F36" s="25">
        <f t="shared" si="0"/>
        <v>147.56328722043827</v>
      </c>
      <c r="G36" s="25">
        <f t="shared" si="1"/>
        <v>154.29678185263342</v>
      </c>
    </row>
    <row r="37" spans="1:7" ht="37.5">
      <c r="A37" s="2" t="s">
        <v>81</v>
      </c>
      <c r="B37" s="3" t="s">
        <v>33</v>
      </c>
      <c r="C37" s="26">
        <v>135.88</v>
      </c>
      <c r="D37" s="31">
        <v>119.68</v>
      </c>
      <c r="E37" s="51">
        <v>106.6</v>
      </c>
      <c r="F37" s="31">
        <f t="shared" si="0"/>
        <v>78.45157491904622</v>
      </c>
      <c r="G37" s="31">
        <f t="shared" si="1"/>
        <v>89.07085561497325</v>
      </c>
    </row>
    <row r="38" spans="1:7" ht="42" customHeight="1">
      <c r="A38" s="2" t="s">
        <v>86</v>
      </c>
      <c r="B38" s="3" t="s">
        <v>82</v>
      </c>
      <c r="C38" s="26">
        <v>622.57</v>
      </c>
      <c r="D38" s="31">
        <v>455.48</v>
      </c>
      <c r="E38" s="51">
        <v>774.48</v>
      </c>
      <c r="F38" s="31">
        <f t="shared" si="0"/>
        <v>124.4004690235636</v>
      </c>
      <c r="G38" s="31">
        <f t="shared" si="1"/>
        <v>170.03600597172212</v>
      </c>
    </row>
    <row r="39" spans="1:7" ht="22.5" customHeight="1">
      <c r="A39" s="2" t="s">
        <v>87</v>
      </c>
      <c r="B39" s="3" t="s">
        <v>34</v>
      </c>
      <c r="C39" s="26">
        <v>15553.69</v>
      </c>
      <c r="D39" s="31">
        <v>15025.12</v>
      </c>
      <c r="E39" s="51">
        <v>23189.65</v>
      </c>
      <c r="F39" s="31">
        <f t="shared" si="0"/>
        <v>149.09420208323556</v>
      </c>
      <c r="G39" s="31">
        <f t="shared" si="1"/>
        <v>154.33919995314514</v>
      </c>
    </row>
    <row r="40" spans="1:7" ht="35.25" customHeight="1">
      <c r="A40" s="7" t="s">
        <v>35</v>
      </c>
      <c r="B40" s="6" t="s">
        <v>54</v>
      </c>
      <c r="C40" s="25">
        <f>SUM(C41:C49)</f>
        <v>88939.79000000001</v>
      </c>
      <c r="D40" s="25">
        <f>SUM(D41:D49)</f>
        <v>80508.93</v>
      </c>
      <c r="E40" s="25">
        <f>SUM(E41:E49)</f>
        <v>105632.27</v>
      </c>
      <c r="F40" s="25">
        <f t="shared" si="0"/>
        <v>118.76829257186236</v>
      </c>
      <c r="G40" s="25">
        <f t="shared" si="1"/>
        <v>131.2056563166347</v>
      </c>
    </row>
    <row r="41" spans="1:7" ht="38.25" customHeight="1">
      <c r="A41" s="2" t="s">
        <v>36</v>
      </c>
      <c r="B41" s="3" t="s">
        <v>37</v>
      </c>
      <c r="C41" s="26">
        <v>2550.01</v>
      </c>
      <c r="D41" s="31">
        <v>2190.48</v>
      </c>
      <c r="E41" s="51">
        <v>3497.1</v>
      </c>
      <c r="F41" s="31">
        <f t="shared" si="0"/>
        <v>137.14063866416208</v>
      </c>
      <c r="G41" s="31">
        <f t="shared" si="1"/>
        <v>159.64993973923524</v>
      </c>
    </row>
    <row r="42" spans="1:7" s="17" customFormat="1" ht="96" customHeight="1">
      <c r="A42" s="2" t="s">
        <v>112</v>
      </c>
      <c r="B42" s="3" t="s">
        <v>113</v>
      </c>
      <c r="C42" s="26">
        <v>125</v>
      </c>
      <c r="D42" s="31">
        <v>125</v>
      </c>
      <c r="E42" s="51">
        <v>125</v>
      </c>
      <c r="F42" s="31">
        <f>E42/C42*100</f>
        <v>100</v>
      </c>
      <c r="G42" s="31">
        <f>E42/D42*100</f>
        <v>100</v>
      </c>
    </row>
    <row r="43" spans="1:7" s="17" customFormat="1" ht="80.25" customHeight="1">
      <c r="A43" s="2" t="s">
        <v>114</v>
      </c>
      <c r="B43" s="3" t="s">
        <v>115</v>
      </c>
      <c r="C43" s="26">
        <v>0</v>
      </c>
      <c r="D43" s="31">
        <v>0</v>
      </c>
      <c r="E43" s="51">
        <v>0</v>
      </c>
      <c r="F43" s="31">
        <v>0</v>
      </c>
      <c r="G43" s="31">
        <v>0</v>
      </c>
    </row>
    <row r="44" spans="1:7" ht="109.5" customHeight="1">
      <c r="A44" s="2" t="s">
        <v>72</v>
      </c>
      <c r="B44" s="3" t="s">
        <v>55</v>
      </c>
      <c r="C44" s="26">
        <v>28718.72</v>
      </c>
      <c r="D44" s="31">
        <v>24083.49</v>
      </c>
      <c r="E44" s="51">
        <v>28623.01</v>
      </c>
      <c r="F44" s="31">
        <f t="shared" si="0"/>
        <v>99.66673305774073</v>
      </c>
      <c r="G44" s="31">
        <f t="shared" si="1"/>
        <v>118.84909537612695</v>
      </c>
    </row>
    <row r="45" spans="1:7" s="17" customFormat="1" ht="94.5" customHeight="1">
      <c r="A45" s="2" t="s">
        <v>89</v>
      </c>
      <c r="B45" s="3" t="s">
        <v>92</v>
      </c>
      <c r="C45" s="26">
        <v>2522.54</v>
      </c>
      <c r="D45" s="31">
        <v>2086.44</v>
      </c>
      <c r="E45" s="51">
        <v>2552.86</v>
      </c>
      <c r="F45" s="31">
        <f t="shared" si="0"/>
        <v>101.20196310068424</v>
      </c>
      <c r="G45" s="31">
        <f t="shared" si="1"/>
        <v>122.35482448572688</v>
      </c>
    </row>
    <row r="46" spans="1:7" ht="56.25">
      <c r="A46" s="9" t="s">
        <v>38</v>
      </c>
      <c r="B46" s="8" t="s">
        <v>39</v>
      </c>
      <c r="C46" s="26">
        <v>11500</v>
      </c>
      <c r="D46" s="31">
        <v>8500</v>
      </c>
      <c r="E46" s="51">
        <v>27003.72</v>
      </c>
      <c r="F46" s="31" t="s">
        <v>127</v>
      </c>
      <c r="G46" s="38" t="s">
        <v>133</v>
      </c>
    </row>
    <row r="47" spans="1:7" s="17" customFormat="1" ht="56.25">
      <c r="A47" s="9" t="s">
        <v>116</v>
      </c>
      <c r="B47" s="8" t="s">
        <v>117</v>
      </c>
      <c r="C47" s="26">
        <v>40889.96</v>
      </c>
      <c r="D47" s="31">
        <v>40889.96</v>
      </c>
      <c r="E47" s="51">
        <v>40943.03</v>
      </c>
      <c r="F47" s="31">
        <f>E47/C47*100</f>
        <v>100.129787361005</v>
      </c>
      <c r="G47" s="38">
        <f>E47/D47*100</f>
        <v>100.129787361005</v>
      </c>
    </row>
    <row r="48" spans="1:7" s="17" customFormat="1" ht="93" customHeight="1">
      <c r="A48" s="9" t="s">
        <v>90</v>
      </c>
      <c r="B48" s="8" t="s">
        <v>91</v>
      </c>
      <c r="C48" s="26">
        <v>2633.56</v>
      </c>
      <c r="D48" s="31">
        <v>2633.56</v>
      </c>
      <c r="E48" s="51">
        <v>2878.64</v>
      </c>
      <c r="F48" s="31">
        <f>E48/C48*100</f>
        <v>109.30603441729065</v>
      </c>
      <c r="G48" s="38">
        <f>E48/D48*100</f>
        <v>109.30603441729065</v>
      </c>
    </row>
    <row r="49" spans="1:7" s="17" customFormat="1" ht="62.25" customHeight="1">
      <c r="A49" s="9" t="s">
        <v>119</v>
      </c>
      <c r="B49" s="15" t="s">
        <v>120</v>
      </c>
      <c r="C49" s="26">
        <v>0</v>
      </c>
      <c r="D49" s="31">
        <v>0</v>
      </c>
      <c r="E49" s="51">
        <v>8.91</v>
      </c>
      <c r="F49" s="31">
        <v>0</v>
      </c>
      <c r="G49" s="31">
        <v>0</v>
      </c>
    </row>
    <row r="50" spans="1:7" ht="30" customHeight="1">
      <c r="A50" s="10" t="s">
        <v>40</v>
      </c>
      <c r="B50" s="11" t="s">
        <v>41</v>
      </c>
      <c r="C50" s="25">
        <v>78179.76</v>
      </c>
      <c r="D50" s="25">
        <v>75564.27</v>
      </c>
      <c r="E50" s="25">
        <v>98306.32</v>
      </c>
      <c r="F50" s="25">
        <f t="shared" si="0"/>
        <v>125.74395214311225</v>
      </c>
      <c r="G50" s="25">
        <f>E50/D50*100</f>
        <v>130.09630080459985</v>
      </c>
    </row>
    <row r="51" spans="1:7" ht="40.5" customHeight="1">
      <c r="A51" s="10" t="s">
        <v>42</v>
      </c>
      <c r="B51" s="11" t="s">
        <v>56</v>
      </c>
      <c r="C51" s="25">
        <f>SUM(C52:C54)</f>
        <v>106061.06999999999</v>
      </c>
      <c r="D51" s="25">
        <f>SUM(D52:D54)</f>
        <v>1731.5</v>
      </c>
      <c r="E51" s="25">
        <f>SUM(E52:E54)</f>
        <v>5042.07</v>
      </c>
      <c r="F51" s="25">
        <f t="shared" si="0"/>
        <v>4.753930919233608</v>
      </c>
      <c r="G51" s="25" t="s">
        <v>127</v>
      </c>
    </row>
    <row r="52" spans="1:7" ht="30" customHeight="1">
      <c r="A52" s="9" t="s">
        <v>83</v>
      </c>
      <c r="B52" s="8" t="s">
        <v>43</v>
      </c>
      <c r="C52" s="26">
        <v>0</v>
      </c>
      <c r="D52" s="31">
        <v>0</v>
      </c>
      <c r="E52" s="51">
        <v>-39.38</v>
      </c>
      <c r="F52" s="31">
        <v>0</v>
      </c>
      <c r="G52" s="31">
        <v>0</v>
      </c>
    </row>
    <row r="53" spans="1:7" s="17" customFormat="1" ht="39" customHeight="1">
      <c r="A53" s="14" t="s">
        <v>85</v>
      </c>
      <c r="B53" s="8" t="s">
        <v>44</v>
      </c>
      <c r="C53" s="26">
        <v>104812.45</v>
      </c>
      <c r="D53" s="31">
        <v>482.88</v>
      </c>
      <c r="E53" s="51">
        <v>3832.83</v>
      </c>
      <c r="F53" s="31">
        <f>E53/C53*100</f>
        <v>3.656846109407804</v>
      </c>
      <c r="G53" s="31" t="s">
        <v>130</v>
      </c>
    </row>
    <row r="54" spans="1:7" s="47" customFormat="1" ht="30" customHeight="1">
      <c r="A54" s="14" t="s">
        <v>125</v>
      </c>
      <c r="B54" s="15" t="s">
        <v>126</v>
      </c>
      <c r="C54" s="26">
        <v>1248.62</v>
      </c>
      <c r="D54" s="31">
        <v>1248.62</v>
      </c>
      <c r="E54" s="51">
        <v>1248.62</v>
      </c>
      <c r="F54" s="31">
        <f t="shared" si="0"/>
        <v>100</v>
      </c>
      <c r="G54" s="31">
        <f t="shared" si="1"/>
        <v>100</v>
      </c>
    </row>
    <row r="55" spans="1:7" ht="33" customHeight="1">
      <c r="A55" s="10" t="s">
        <v>45</v>
      </c>
      <c r="B55" s="11" t="s">
        <v>46</v>
      </c>
      <c r="C55" s="25">
        <f>C56+C61+C65+C68</f>
        <v>12207223.109999998</v>
      </c>
      <c r="D55" s="25">
        <f>D56+D61+D65+D68</f>
        <v>8871969.53</v>
      </c>
      <c r="E55" s="25">
        <f>E56+E61+E65+E68</f>
        <v>8895147.159999998</v>
      </c>
      <c r="F55" s="25">
        <f t="shared" si="0"/>
        <v>72.86790025745667</v>
      </c>
      <c r="G55" s="25">
        <f t="shared" si="1"/>
        <v>100.26124559965659</v>
      </c>
    </row>
    <row r="56" spans="1:7" ht="37.5">
      <c r="A56" s="12" t="s">
        <v>62</v>
      </c>
      <c r="B56" s="13" t="s">
        <v>84</v>
      </c>
      <c r="C56" s="25">
        <f>SUM(C57:C60)</f>
        <v>12210909.29</v>
      </c>
      <c r="D56" s="33">
        <f>SUM(D57:D60)</f>
        <v>8875808.22</v>
      </c>
      <c r="E56" s="32">
        <f>SUM(E57:E60)</f>
        <v>8898804.819999998</v>
      </c>
      <c r="F56" s="32">
        <f t="shared" si="0"/>
        <v>72.87585722455235</v>
      </c>
      <c r="G56" s="31">
        <f t="shared" si="1"/>
        <v>100.25909302488284</v>
      </c>
    </row>
    <row r="57" spans="1:7" ht="30" customHeight="1">
      <c r="A57" s="9" t="s">
        <v>94</v>
      </c>
      <c r="B57" s="8" t="s">
        <v>77</v>
      </c>
      <c r="C57" s="26">
        <v>1250037.6</v>
      </c>
      <c r="D57" s="31">
        <v>964576.92</v>
      </c>
      <c r="E57" s="51">
        <v>1021669.1</v>
      </c>
      <c r="F57" s="31">
        <f t="shared" si="0"/>
        <v>81.73106952942855</v>
      </c>
      <c r="G57" s="33">
        <f t="shared" si="1"/>
        <v>105.91888306844413</v>
      </c>
    </row>
    <row r="58" spans="1:7" ht="37.5">
      <c r="A58" s="9" t="s">
        <v>95</v>
      </c>
      <c r="B58" s="8" t="s">
        <v>57</v>
      </c>
      <c r="C58" s="26">
        <v>1617456.83</v>
      </c>
      <c r="D58" s="31">
        <v>927062.17</v>
      </c>
      <c r="E58" s="51">
        <v>882448.39</v>
      </c>
      <c r="F58" s="31">
        <f t="shared" si="0"/>
        <v>54.55777079379608</v>
      </c>
      <c r="G58" s="38">
        <f t="shared" si="1"/>
        <v>95.18761724469891</v>
      </c>
    </row>
    <row r="59" spans="1:7" ht="30.75" customHeight="1">
      <c r="A59" s="9" t="s">
        <v>96</v>
      </c>
      <c r="B59" s="8" t="s">
        <v>78</v>
      </c>
      <c r="C59" s="26">
        <v>9100468.6</v>
      </c>
      <c r="D59" s="31">
        <v>6804344.32</v>
      </c>
      <c r="E59" s="51">
        <v>6813618.46</v>
      </c>
      <c r="F59" s="31">
        <f t="shared" si="0"/>
        <v>74.87107268300448</v>
      </c>
      <c r="G59" s="33">
        <f t="shared" si="1"/>
        <v>100.13629733540586</v>
      </c>
    </row>
    <row r="60" spans="1:7" ht="29.25" customHeight="1">
      <c r="A60" s="9" t="s">
        <v>97</v>
      </c>
      <c r="B60" s="8" t="s">
        <v>47</v>
      </c>
      <c r="C60" s="26">
        <v>242946.26</v>
      </c>
      <c r="D60" s="31">
        <v>179824.81</v>
      </c>
      <c r="E60" s="51">
        <v>181068.87</v>
      </c>
      <c r="F60" s="31">
        <f t="shared" si="0"/>
        <v>74.53042084286459</v>
      </c>
      <c r="G60" s="31">
        <f t="shared" si="1"/>
        <v>100.69181777531142</v>
      </c>
    </row>
    <row r="61" spans="1:7" ht="27.75" customHeight="1">
      <c r="A61" s="10" t="s">
        <v>69</v>
      </c>
      <c r="B61" s="11" t="s">
        <v>48</v>
      </c>
      <c r="C61" s="25">
        <f>C62</f>
        <v>3559.83</v>
      </c>
      <c r="D61" s="25">
        <f>D62</f>
        <v>3559.83</v>
      </c>
      <c r="E61" s="25">
        <f>E62</f>
        <v>4009.84</v>
      </c>
      <c r="F61" s="25">
        <f t="shared" si="0"/>
        <v>112.64133399628635</v>
      </c>
      <c r="G61" s="25">
        <f t="shared" si="1"/>
        <v>112.64133399628635</v>
      </c>
    </row>
    <row r="62" spans="1:7" ht="29.25" customHeight="1">
      <c r="A62" s="21" t="s">
        <v>98</v>
      </c>
      <c r="B62" s="8" t="s">
        <v>49</v>
      </c>
      <c r="C62" s="26">
        <v>3559.83</v>
      </c>
      <c r="D62" s="31">
        <v>3559.83</v>
      </c>
      <c r="E62" s="51">
        <v>4009.84</v>
      </c>
      <c r="F62" s="31">
        <f t="shared" si="0"/>
        <v>112.64133399628635</v>
      </c>
      <c r="G62" s="31">
        <f t="shared" si="1"/>
        <v>112.64133399628635</v>
      </c>
    </row>
    <row r="63" spans="1:7" s="17" customFormat="1" ht="100.5" customHeight="1" hidden="1">
      <c r="A63" s="27" t="s">
        <v>104</v>
      </c>
      <c r="B63" s="22" t="s">
        <v>105</v>
      </c>
      <c r="C63" s="49">
        <f>C64</f>
        <v>0</v>
      </c>
      <c r="D63" s="25">
        <f>D64</f>
        <v>0</v>
      </c>
      <c r="E63" s="25">
        <f>E64</f>
        <v>0</v>
      </c>
      <c r="F63" s="31" t="e">
        <f t="shared" si="0"/>
        <v>#DIV/0!</v>
      </c>
      <c r="G63" s="25" t="e">
        <f t="shared" si="1"/>
        <v>#DIV/0!</v>
      </c>
    </row>
    <row r="64" spans="1:7" s="17" customFormat="1" ht="99" customHeight="1" hidden="1">
      <c r="A64" s="24" t="s">
        <v>103</v>
      </c>
      <c r="B64" s="23" t="s">
        <v>102</v>
      </c>
      <c r="C64" s="50">
        <v>0</v>
      </c>
      <c r="D64" s="31">
        <v>0</v>
      </c>
      <c r="E64" s="51">
        <v>0</v>
      </c>
      <c r="F64" s="31" t="e">
        <f t="shared" si="0"/>
        <v>#DIV/0!</v>
      </c>
      <c r="G64" s="31" t="e">
        <f t="shared" si="1"/>
        <v>#DIV/0!</v>
      </c>
    </row>
    <row r="65" spans="1:7" ht="75" customHeight="1">
      <c r="A65" s="16" t="s">
        <v>99</v>
      </c>
      <c r="B65" s="20" t="s">
        <v>100</v>
      </c>
      <c r="C65" s="25">
        <f>C66</f>
        <v>2160.87</v>
      </c>
      <c r="D65" s="25">
        <f>D66</f>
        <v>2008.36</v>
      </c>
      <c r="E65" s="25">
        <f>E66</f>
        <v>2337.56</v>
      </c>
      <c r="F65" s="25">
        <f t="shared" si="0"/>
        <v>108.17679915959775</v>
      </c>
      <c r="G65" s="25">
        <f t="shared" si="1"/>
        <v>116.39148359855803</v>
      </c>
    </row>
    <row r="66" spans="1:7" s="17" customFormat="1" ht="78.75" customHeight="1">
      <c r="A66" s="18" t="s">
        <v>118</v>
      </c>
      <c r="B66" s="19" t="s">
        <v>101</v>
      </c>
      <c r="C66" s="26">
        <v>2160.87</v>
      </c>
      <c r="D66" s="31">
        <v>2008.36</v>
      </c>
      <c r="E66" s="31">
        <v>2337.56</v>
      </c>
      <c r="F66" s="31">
        <f t="shared" si="0"/>
        <v>108.17679915959775</v>
      </c>
      <c r="G66" s="39">
        <f t="shared" si="1"/>
        <v>116.39148359855803</v>
      </c>
    </row>
    <row r="67" spans="1:7" ht="37.5">
      <c r="A67" s="10" t="s">
        <v>60</v>
      </c>
      <c r="B67" s="11" t="s">
        <v>61</v>
      </c>
      <c r="C67" s="25">
        <f>C68</f>
        <v>-9406.88</v>
      </c>
      <c r="D67" s="25">
        <f>D68</f>
        <v>-9406.88</v>
      </c>
      <c r="E67" s="25">
        <f>E68</f>
        <v>-10005.06</v>
      </c>
      <c r="F67" s="25">
        <f t="shared" si="0"/>
        <v>106.35896280169408</v>
      </c>
      <c r="G67" s="40">
        <f t="shared" si="1"/>
        <v>106.35896280169408</v>
      </c>
    </row>
    <row r="68" spans="1:7" ht="56.25">
      <c r="A68" s="14" t="s">
        <v>123</v>
      </c>
      <c r="B68" s="15" t="s">
        <v>124</v>
      </c>
      <c r="C68" s="26">
        <v>-9406.88</v>
      </c>
      <c r="D68" s="31">
        <v>-9406.88</v>
      </c>
      <c r="E68" s="51">
        <v>-10005.06</v>
      </c>
      <c r="F68" s="31">
        <f t="shared" si="0"/>
        <v>106.35896280169408</v>
      </c>
      <c r="G68" s="39">
        <f t="shared" si="1"/>
        <v>106.35896280169408</v>
      </c>
    </row>
    <row r="69" spans="1:7" ht="25.5" customHeight="1">
      <c r="A69" s="10"/>
      <c r="B69" s="11" t="s">
        <v>58</v>
      </c>
      <c r="C69" s="25">
        <f>C7+C55</f>
        <v>19945806.349999998</v>
      </c>
      <c r="D69" s="25">
        <f>D7+D55</f>
        <v>14315052.55</v>
      </c>
      <c r="E69" s="25">
        <f>E7+E55</f>
        <v>14435877.61</v>
      </c>
      <c r="F69" s="25">
        <f t="shared" si="0"/>
        <v>72.37550268304896</v>
      </c>
      <c r="G69" s="40">
        <f t="shared" si="1"/>
        <v>100.84404202903188</v>
      </c>
    </row>
    <row r="70" spans="3:7" s="45" customFormat="1" ht="31.5" customHeight="1">
      <c r="C70" s="53">
        <v>19945806352.46</v>
      </c>
      <c r="D70" s="53">
        <v>14315052552.61</v>
      </c>
      <c r="E70" s="53">
        <v>14435877607.26</v>
      </c>
      <c r="G70" s="41"/>
    </row>
    <row r="71" spans="3:5" ht="15">
      <c r="C71" s="47"/>
      <c r="D71" s="47"/>
      <c r="E71" s="46"/>
    </row>
    <row r="72" spans="4:5" ht="15">
      <c r="D72" s="47"/>
      <c r="E72" s="46"/>
    </row>
    <row r="73" ht="15">
      <c r="D73" s="47"/>
    </row>
    <row r="74" ht="15">
      <c r="D74" s="47"/>
    </row>
    <row r="75" ht="15">
      <c r="D75" s="47"/>
    </row>
  </sheetData>
  <sheetProtection/>
  <mergeCells count="3">
    <mergeCell ref="A2:F2"/>
    <mergeCell ref="A3:F3"/>
    <mergeCell ref="A4:F4"/>
  </mergeCells>
  <printOptions/>
  <pageMargins left="0.7874015748031497" right="0.3937007874015748" top="0.7480314960629921" bottom="0.7480314960629921" header="0.31496062992125984" footer="0.31496062992125984"/>
  <pageSetup fitToHeight="2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Татьяна Ивановна</dc:creator>
  <cp:keywords/>
  <dc:description/>
  <cp:lastModifiedBy>Мартынюк Никита Анатольевич</cp:lastModifiedBy>
  <cp:lastPrinted>2021-10-20T11:01:42Z</cp:lastPrinted>
  <dcterms:created xsi:type="dcterms:W3CDTF">2012-12-03T09:39:47Z</dcterms:created>
  <dcterms:modified xsi:type="dcterms:W3CDTF">2021-10-20T11:03:29Z</dcterms:modified>
  <cp:category/>
  <cp:version/>
  <cp:contentType/>
  <cp:contentStatus/>
</cp:coreProperties>
</file>